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rjt/GitHub/LetCome/"/>
    </mc:Choice>
  </mc:AlternateContent>
  <bookViews>
    <workbookView xWindow="4060" yWindow="460" windowWidth="38400" windowHeight="19540" activeTab="1"/>
  </bookViews>
  <sheets>
    <sheet name="皓鸣" sheetId="1" r:id="rId1"/>
    <sheet name="魔艺" sheetId="2" r:id="rId2"/>
  </sheets>
  <definedNames>
    <definedName name="_xlnm._FilterDatabase" localSheetId="1" hidden="1">魔艺!$A$1:$A$157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1" i="2" l="1"/>
  <c r="L160" i="2"/>
  <c r="L159" i="2"/>
  <c r="L158" i="2"/>
  <c r="L157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L14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8" i="2"/>
  <c r="L148" i="2"/>
  <c r="L149" i="2"/>
  <c r="L150" i="2"/>
  <c r="L151" i="2"/>
  <c r="L139" i="2"/>
  <c r="L140" i="2"/>
  <c r="L141" i="2"/>
  <c r="L142" i="2"/>
  <c r="L143" i="2"/>
  <c r="L144" i="2"/>
  <c r="L145" i="2"/>
  <c r="L146" i="2"/>
  <c r="I109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I108" i="2"/>
  <c r="L108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5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5" i="2"/>
  <c r="L95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6" i="2"/>
  <c r="L96" i="2"/>
  <c r="L97" i="2"/>
  <c r="L98" i="2"/>
  <c r="L99" i="2"/>
  <c r="L89" i="2"/>
  <c r="L88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4" i="2"/>
  <c r="K25" i="1"/>
  <c r="K4" i="1"/>
  <c r="K5" i="1"/>
  <c r="K6" i="1"/>
  <c r="K7" i="1"/>
  <c r="K8" i="1"/>
  <c r="K9" i="1"/>
  <c r="K10" i="1"/>
  <c r="K11" i="1"/>
  <c r="K12" i="1"/>
  <c r="K14" i="1"/>
  <c r="K15" i="1"/>
  <c r="K16" i="1"/>
  <c r="K17" i="1"/>
  <c r="K18" i="1"/>
  <c r="K19" i="1"/>
  <c r="K20" i="1"/>
  <c r="K21" i="1"/>
  <c r="K22" i="1"/>
  <c r="K23" i="1"/>
  <c r="K24" i="1"/>
  <c r="L24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3" i="1"/>
  <c r="I4" i="1"/>
  <c r="I5" i="1"/>
  <c r="I6" i="1"/>
  <c r="I7" i="1"/>
  <c r="I8" i="1"/>
  <c r="I9" i="1"/>
  <c r="I10" i="1"/>
  <c r="I11" i="1"/>
  <c r="I12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3" i="1"/>
  <c r="L3" i="1"/>
  <c r="G3" i="1"/>
  <c r="G4" i="1"/>
  <c r="G5" i="1"/>
  <c r="G6" i="1"/>
  <c r="L6" i="1"/>
  <c r="G7" i="1"/>
  <c r="G8" i="1"/>
  <c r="G9" i="1"/>
  <c r="G10" i="1"/>
  <c r="L10" i="1"/>
  <c r="G11" i="1"/>
  <c r="G12" i="1"/>
  <c r="G14" i="1"/>
  <c r="L14" i="1"/>
  <c r="G15" i="1"/>
  <c r="G16" i="1"/>
  <c r="G17" i="1"/>
  <c r="L17" i="1"/>
  <c r="G18" i="1"/>
  <c r="G19" i="1"/>
  <c r="G20" i="1"/>
  <c r="G21" i="1"/>
  <c r="L21" i="1"/>
  <c r="G22" i="1"/>
  <c r="L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L4" i="1"/>
  <c r="L15" i="1"/>
  <c r="L16" i="1"/>
  <c r="L20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8" i="1"/>
  <c r="L59" i="1"/>
  <c r="L60" i="1"/>
  <c r="L61" i="1"/>
  <c r="L62" i="1"/>
  <c r="L63" i="1"/>
  <c r="L64" i="1"/>
  <c r="L65" i="1"/>
  <c r="L66" i="1"/>
  <c r="L67" i="1"/>
  <c r="L8" i="1"/>
  <c r="L9" i="1"/>
  <c r="L12" i="1"/>
  <c r="L25" i="1"/>
  <c r="L23" i="1"/>
  <c r="L5" i="1"/>
  <c r="L57" i="1"/>
  <c r="L18" i="1"/>
  <c r="L19" i="1"/>
  <c r="L11" i="1"/>
  <c r="L7" i="1"/>
</calcChain>
</file>

<file path=xl/sharedStrings.xml><?xml version="1.0" encoding="utf-8"?>
<sst xmlns="http://schemas.openxmlformats.org/spreadsheetml/2006/main" count="538" uniqueCount="340">
  <si>
    <t>地漏安装</t>
    <phoneticPr fontId="1" type="noConversion"/>
  </si>
  <si>
    <t>潜水艇GF50-1不锈钢地漏+海螺325#水泥+汉高百得无甲醛环保胶水</t>
    <phoneticPr fontId="1" type="noConversion"/>
  </si>
  <si>
    <t>只</t>
    <phoneticPr fontId="1" type="noConversion"/>
  </si>
  <si>
    <t>乙方现场安装（按实际安装数量计算）</t>
    <phoneticPr fontId="1" type="noConversion"/>
  </si>
  <si>
    <t>淋浴房大理石挡水槛</t>
    <phoneticPr fontId="1" type="noConversion"/>
  </si>
  <si>
    <t>中国黑大理石挡水条+海螺325#水泥+海螺瓷砖粘合剂+细沙+汉高百得无甲醛环保胶水（包含厂家磨边倒角）</t>
    <phoneticPr fontId="1" type="noConversion"/>
  </si>
  <si>
    <t>m</t>
    <phoneticPr fontId="1" type="noConversion"/>
  </si>
  <si>
    <t>（主材根据实际选样品牌价格自行填入单价，款式价格展厅选样）水泥砂浆垫层找平厚度3-4cm厚度，上铺贴大理石（含厂家加工切割费用及磨边）</t>
    <phoneticPr fontId="1" type="noConversion"/>
  </si>
  <si>
    <t>安装马桶</t>
    <phoneticPr fontId="1" type="noConversion"/>
  </si>
  <si>
    <t>安装面盆/立柱盆</t>
    <phoneticPr fontId="1" type="noConversion"/>
  </si>
  <si>
    <t>瓷砖倒角加工</t>
    <phoneticPr fontId="1" type="noConversion"/>
  </si>
  <si>
    <t>冷热水龙头（面盆）</t>
    <phoneticPr fontId="1" type="noConversion"/>
  </si>
  <si>
    <t>面盆下水系统</t>
    <phoneticPr fontId="1" type="noConversion"/>
  </si>
  <si>
    <t>化妆镜安装（含镜柜）</t>
    <phoneticPr fontId="1" type="noConversion"/>
  </si>
  <si>
    <t>热水龙头（淋浴龙头）</t>
    <phoneticPr fontId="1" type="noConversion"/>
  </si>
  <si>
    <t>浴霸（厂家包安装）</t>
    <phoneticPr fontId="1" type="noConversion"/>
  </si>
  <si>
    <t>中财110PVC管+弯头+直接+PVC胶水+森戈防水防霉硅胶</t>
    <phoneticPr fontId="1" type="noConversion"/>
  </si>
  <si>
    <t>钻头+膨胀螺旋+森戈防水防霉硅胶</t>
    <phoneticPr fontId="1" type="noConversion"/>
  </si>
  <si>
    <t>瓷砖45度拼阳角（单边）</t>
    <phoneticPr fontId="1" type="noConversion"/>
  </si>
  <si>
    <t>钻头+膨胀螺旋+生料带+森戈防水防霉硅胶</t>
    <phoneticPr fontId="1" type="noConversion"/>
  </si>
  <si>
    <t>中财40/50PVC管+弯头+直接+PVC胶水+森戈防水防霉硅胶</t>
    <phoneticPr fontId="1" type="noConversion"/>
  </si>
  <si>
    <t>主材根据实际选样价格自行购入</t>
    <phoneticPr fontId="1" type="noConversion"/>
  </si>
  <si>
    <t>套</t>
    <phoneticPr fontId="1" type="noConversion"/>
  </si>
  <si>
    <t>套</t>
    <phoneticPr fontId="1" type="noConversion"/>
  </si>
  <si>
    <t>m</t>
    <phoneticPr fontId="1" type="noConversion"/>
  </si>
  <si>
    <t>件</t>
    <phoneticPr fontId="1" type="noConversion"/>
  </si>
  <si>
    <t>只</t>
    <phoneticPr fontId="1" type="noConversion"/>
  </si>
  <si>
    <t>件</t>
    <phoneticPr fontId="1" type="noConversion"/>
  </si>
  <si>
    <t>套</t>
    <phoneticPr fontId="1" type="noConversion"/>
  </si>
  <si>
    <t>工程项目</t>
    <phoneticPr fontId="1" type="noConversion"/>
  </si>
  <si>
    <t>材料品牌及规格型号</t>
    <phoneticPr fontId="1" type="noConversion"/>
  </si>
  <si>
    <t>单位</t>
    <phoneticPr fontId="1" type="noConversion"/>
  </si>
  <si>
    <t>系数</t>
    <phoneticPr fontId="1" type="noConversion"/>
  </si>
  <si>
    <t>数量</t>
    <phoneticPr fontId="1" type="noConversion"/>
  </si>
  <si>
    <t>主材费</t>
    <phoneticPr fontId="1" type="noConversion"/>
  </si>
  <si>
    <t>单价</t>
    <phoneticPr fontId="1" type="noConversion"/>
  </si>
  <si>
    <t>小计</t>
    <phoneticPr fontId="1" type="noConversion"/>
  </si>
  <si>
    <t>辅料费</t>
    <phoneticPr fontId="1" type="noConversion"/>
  </si>
  <si>
    <t>人工费</t>
    <phoneticPr fontId="1" type="noConversion"/>
  </si>
  <si>
    <t>合计</t>
    <phoneticPr fontId="1" type="noConversion"/>
  </si>
  <si>
    <t>乙方现场安装（主材根据实际选样品牌价格自行填入单价）</t>
    <phoneticPr fontId="1" type="noConversion"/>
  </si>
  <si>
    <t>防盗门门槛（后面看不清）</t>
    <phoneticPr fontId="1" type="noConversion"/>
  </si>
  <si>
    <t>墙面乳胶漆</t>
    <phoneticPr fontId="1" type="noConversion"/>
  </si>
  <si>
    <t>地面铺设地砖（含人工切割+填缝剂）</t>
    <phoneticPr fontId="1" type="noConversion"/>
  </si>
  <si>
    <t>大理石门槛条</t>
    <phoneticPr fontId="1" type="noConversion"/>
  </si>
  <si>
    <t>墙面批嵌滑石粉（内墙）</t>
    <phoneticPr fontId="1" type="noConversion"/>
  </si>
  <si>
    <t>（黄沙+海螺325#水泥+汉高百得无甲醛环保胶水等）</t>
    <phoneticPr fontId="1" type="noConversion"/>
  </si>
  <si>
    <t>（黄沙+海螺水泥+汉高百得无甲醛环保胶水等）</t>
    <phoneticPr fontId="1" type="noConversion"/>
  </si>
  <si>
    <t>（主材根据实际选择自行填入单价）海螺325#水泥+海螺瓷砖粘合剂+细沙+韦伯填缝剂+汉高百得无甲醛环保胶</t>
    <phoneticPr fontId="1" type="noConversion"/>
  </si>
  <si>
    <t>项</t>
    <phoneticPr fontId="1" type="noConversion"/>
  </si>
  <si>
    <t>m2</t>
    <phoneticPr fontId="1" type="noConversion"/>
  </si>
  <si>
    <t>乙方现场门框管砂浆加固</t>
    <phoneticPr fontId="1" type="noConversion"/>
  </si>
  <si>
    <t>(二度批嵌)现场批嵌滑石粉两边</t>
    <phoneticPr fontId="1" type="noConversion"/>
  </si>
  <si>
    <t>水泥砂浆（1:4）找平3-4公干调砂浆，上贴瓷砖（大理石）每超1cm厚度辅材另加5元/平方，人工另加4元/平方</t>
    <phoneticPr fontId="1" type="noConversion"/>
  </si>
  <si>
    <t>中国黑大理石+螺325#水泥+海螺瓷砖粘合剂+细沙+韦伯填缝剂+汉高百得无甲醛环保胶</t>
    <phoneticPr fontId="1" type="noConversion"/>
  </si>
  <si>
    <t>客厅饭厅及走廊</t>
    <phoneticPr fontId="1" type="noConversion"/>
  </si>
  <si>
    <t>主卧室</t>
    <phoneticPr fontId="1" type="noConversion"/>
  </si>
  <si>
    <t>门套打底</t>
    <phoneticPr fontId="1" type="noConversion"/>
  </si>
  <si>
    <t>墙顶面批嵌滑石粉（内墙）</t>
    <phoneticPr fontId="1" type="noConversion"/>
  </si>
  <si>
    <t>墙顶面乳胶漆</t>
    <phoneticPr fontId="1" type="noConversion"/>
  </si>
  <si>
    <t>石膏顶角线条</t>
    <phoneticPr fontId="1" type="noConversion"/>
  </si>
  <si>
    <t>（壁丽宝，家加宝）425目滑石粉+汉高百得无甲醛环保胶水+高士高性能环保熟胶粉</t>
    <phoneticPr fontId="1" type="noConversion"/>
  </si>
  <si>
    <t>多乐士二代五合一（大师滚筒+美纹纸+正点羊毛刷等）</t>
    <phoneticPr fontId="1" type="noConversion"/>
  </si>
  <si>
    <t>声达木工板+F30枪钉+发泡胶</t>
    <phoneticPr fontId="1" type="noConversion"/>
  </si>
  <si>
    <t>一底两面三度涂刷（手刷乳胶漆）电脑调色，超过3种另加100元每种颜色，深色另加150元每种颜色）喷涂另计</t>
    <phoneticPr fontId="1" type="noConversion"/>
  </si>
  <si>
    <t>水泥砂浆垫层找平，上铺贴瓷砖</t>
    <phoneticPr fontId="1" type="noConversion"/>
  </si>
  <si>
    <t>地面铺设地砖砂浆垫层找平</t>
    <phoneticPr fontId="1" type="noConversion"/>
  </si>
  <si>
    <t>石膏顶角线（汉高百得胶水+石膏粉+粘合剂）按设计风格取样 甲方确认</t>
    <phoneticPr fontId="1" type="noConversion"/>
  </si>
  <si>
    <t>石膏线条厂家现场安装，按设计风格取样，甲方确认</t>
    <phoneticPr fontId="1" type="noConversion"/>
  </si>
  <si>
    <t>三道堵漏 现场施工</t>
    <phoneticPr fontId="1" type="noConversion"/>
  </si>
  <si>
    <t>窗台大理石特殊工艺处理（防止渗水）</t>
    <phoneticPr fontId="1" type="noConversion"/>
  </si>
  <si>
    <t>牛元牌堵漏王+东方雨虹（101-B）柔性防水（蓝色）</t>
    <phoneticPr fontId="1" type="noConversion"/>
  </si>
  <si>
    <t>施工项目</t>
    <phoneticPr fontId="1" type="noConversion"/>
  </si>
  <si>
    <t>材料配置说明</t>
    <phoneticPr fontId="1" type="noConversion"/>
  </si>
  <si>
    <t>单位</t>
    <phoneticPr fontId="1" type="noConversion"/>
  </si>
  <si>
    <t>数量</t>
    <phoneticPr fontId="1" type="noConversion"/>
  </si>
  <si>
    <t>损耗</t>
    <phoneticPr fontId="1" type="noConversion"/>
  </si>
  <si>
    <t>主材料价格</t>
    <phoneticPr fontId="1" type="noConversion"/>
  </si>
  <si>
    <t>辅料价格</t>
    <phoneticPr fontId="1" type="noConversion"/>
  </si>
  <si>
    <t>人工价格</t>
    <phoneticPr fontId="1" type="noConversion"/>
  </si>
  <si>
    <t>主材单价</t>
    <phoneticPr fontId="1" type="noConversion"/>
  </si>
  <si>
    <t>合价</t>
    <phoneticPr fontId="1" type="noConversion"/>
  </si>
  <si>
    <t>辅材单价</t>
    <phoneticPr fontId="1" type="noConversion"/>
  </si>
  <si>
    <t>辅材合价</t>
    <phoneticPr fontId="1" type="noConversion"/>
  </si>
  <si>
    <t>人工单价</t>
    <phoneticPr fontId="1" type="noConversion"/>
  </si>
  <si>
    <t>人工合价</t>
    <phoneticPr fontId="1" type="noConversion"/>
  </si>
  <si>
    <t>总计</t>
    <phoneticPr fontId="1" type="noConversion"/>
  </si>
  <si>
    <t>厨房</t>
    <phoneticPr fontId="1" type="noConversion"/>
  </si>
  <si>
    <t>地面找平</t>
    <phoneticPr fontId="1" type="noConversion"/>
  </si>
  <si>
    <t>地砖</t>
    <phoneticPr fontId="1" type="noConversion"/>
  </si>
  <si>
    <t>瓷砖填缝剂</t>
    <phoneticPr fontId="1" type="noConversion"/>
  </si>
  <si>
    <t>门槛</t>
    <phoneticPr fontId="1" type="noConversion"/>
  </si>
  <si>
    <t>吊顶</t>
    <phoneticPr fontId="1" type="noConversion"/>
  </si>
  <si>
    <t>吊顶脚线</t>
    <phoneticPr fontId="1" type="noConversion"/>
  </si>
  <si>
    <t>卫生间</t>
    <phoneticPr fontId="1" type="noConversion"/>
  </si>
  <si>
    <t>墙砖</t>
    <phoneticPr fontId="1" type="noConversion"/>
  </si>
  <si>
    <t>地面找平</t>
    <phoneticPr fontId="1" type="noConversion"/>
  </si>
  <si>
    <t>防臭地漏</t>
    <phoneticPr fontId="1" type="noConversion"/>
  </si>
  <si>
    <t>门槛</t>
    <phoneticPr fontId="1" type="noConversion"/>
  </si>
  <si>
    <t>吊顶</t>
    <phoneticPr fontId="1" type="noConversion"/>
  </si>
  <si>
    <t>吊顶脚线</t>
    <phoneticPr fontId="1" type="noConversion"/>
  </si>
  <si>
    <t>地面防水</t>
    <phoneticPr fontId="1" type="noConversion"/>
  </si>
  <si>
    <t>备注</t>
    <phoneticPr fontId="1" type="noConversion"/>
  </si>
  <si>
    <t>主卧室</t>
    <phoneticPr fontId="1" type="noConversion"/>
  </si>
  <si>
    <t>顶面、墙面打磨</t>
    <phoneticPr fontId="1" type="noConversion"/>
  </si>
  <si>
    <t>顶面、墙面乳胶漆</t>
    <phoneticPr fontId="1" type="noConversion"/>
  </si>
  <si>
    <t>门槛</t>
    <phoneticPr fontId="1" type="noConversion"/>
  </si>
  <si>
    <t>石膏线条</t>
    <phoneticPr fontId="1" type="noConversion"/>
  </si>
  <si>
    <t>大理石窗台</t>
    <phoneticPr fontId="1" type="noConversion"/>
  </si>
  <si>
    <t>次卧室</t>
    <phoneticPr fontId="1" type="noConversion"/>
  </si>
  <si>
    <t>顶面墙面批嵌</t>
    <phoneticPr fontId="1" type="noConversion"/>
  </si>
  <si>
    <t>墙砖</t>
    <phoneticPr fontId="1" type="noConversion"/>
  </si>
  <si>
    <t>无缝砖45cm*30cm（按实际面积计算海螺325水泥）</t>
    <phoneticPr fontId="1" type="noConversion"/>
  </si>
  <si>
    <t>海螺325水泥，中粗黄沙，敲墙废渣替垫找平（厚度在3公分以内）按实际面积计算</t>
    <phoneticPr fontId="1" type="noConversion"/>
  </si>
  <si>
    <t>无缝砖30*30（海螺325水泥）60*60规格无缝砖人工费为80元一平米</t>
    <phoneticPr fontId="1" type="noConversion"/>
  </si>
  <si>
    <t>牛元牌</t>
    <phoneticPr fontId="1" type="noConversion"/>
  </si>
  <si>
    <t>大理石普通中国黑 黄沙 水泥 宽30公分内</t>
    <phoneticPr fontId="1" type="noConversion"/>
  </si>
  <si>
    <t>铝龙骨价格要比轻钢龙骨高</t>
    <phoneticPr fontId="1" type="noConversion"/>
  </si>
  <si>
    <t>福牌方形铝扣板脚条，铝龙骨，冲击钻头</t>
    <phoneticPr fontId="1" type="noConversion"/>
  </si>
  <si>
    <t>福牌方形铝扣板，铝龙骨，美固钉，冲击钻头</t>
    <phoneticPr fontId="1" type="noConversion"/>
  </si>
  <si>
    <t>老铜匠防臭地漏，水泥，黄沙</t>
    <phoneticPr fontId="1" type="noConversion"/>
  </si>
  <si>
    <t>大理石普通中国黑 黄沙 水泥 宽30公分内</t>
    <phoneticPr fontId="1" type="noConversion"/>
  </si>
  <si>
    <t>汉高百得防水砂浆滚筒二遍滚刷后10公分闭水试验10小时（按实际面积计算）</t>
    <phoneticPr fontId="1" type="noConversion"/>
  </si>
  <si>
    <t>闭水试验多为24小时</t>
    <phoneticPr fontId="1" type="noConversion"/>
  </si>
  <si>
    <t>市面以不锈钢地漏为多，老铜匠铜芯地漏好坏说法不一</t>
    <phoneticPr fontId="1" type="noConversion"/>
  </si>
  <si>
    <t>顶面、墙面批嵌</t>
    <phoneticPr fontId="1" type="noConversion"/>
  </si>
  <si>
    <t>滑石粉300目，熟胶粉，胶水、等二度（修补按实际面积结算）</t>
    <phoneticPr fontId="1" type="noConversion"/>
  </si>
  <si>
    <t>240目砂皮，砂纸架，扫灰刷（按实际面积结算）</t>
    <phoneticPr fontId="1" type="noConversion"/>
  </si>
  <si>
    <t>多乐士金装五合一/细纹滚筒涂刷（两面）二浅色加3元深色加6元特深色加10元</t>
    <phoneticPr fontId="1" type="noConversion"/>
  </si>
  <si>
    <t>颜色改变是否影响人工费？自行采购涂料的人工是多少？</t>
    <phoneticPr fontId="1" type="noConversion"/>
  </si>
  <si>
    <t>银仙</t>
    <phoneticPr fontId="1" type="noConversion"/>
  </si>
  <si>
    <t>人造石萨那米黄 黄沙，水泥 宽30公分内</t>
    <phoneticPr fontId="1" type="noConversion"/>
  </si>
  <si>
    <t>有没有防水处理？</t>
    <phoneticPr fontId="1" type="noConversion"/>
  </si>
  <si>
    <t>m2</t>
    <phoneticPr fontId="1" type="noConversion"/>
  </si>
  <si>
    <t>m</t>
    <phoneticPr fontId="1" type="noConversion"/>
  </si>
  <si>
    <t>只</t>
    <phoneticPr fontId="1" type="noConversion"/>
  </si>
  <si>
    <t>辅材没有损耗系数？</t>
    <phoneticPr fontId="1" type="noConversion"/>
  </si>
  <si>
    <t>阳台</t>
    <phoneticPr fontId="1" type="noConversion"/>
  </si>
  <si>
    <t>防水处理没有包含，包括洗衣间的防水</t>
    <phoneticPr fontId="1" type="noConversion"/>
  </si>
  <si>
    <t>水电、五金、杂项</t>
    <phoneticPr fontId="1" type="noConversion"/>
  </si>
  <si>
    <t>线管水管开槽</t>
    <phoneticPr fontId="1" type="noConversion"/>
  </si>
  <si>
    <t>接线盒挖槽</t>
    <phoneticPr fontId="1" type="noConversion"/>
  </si>
  <si>
    <t>PPR热熔管道</t>
    <phoneticPr fontId="1" type="noConversion"/>
  </si>
  <si>
    <t>进户线</t>
    <phoneticPr fontId="1" type="noConversion"/>
  </si>
  <si>
    <t>电线</t>
    <phoneticPr fontId="1" type="noConversion"/>
  </si>
  <si>
    <t>电线</t>
    <phoneticPr fontId="1" type="noConversion"/>
  </si>
  <si>
    <t>电线</t>
    <phoneticPr fontId="1" type="noConversion"/>
  </si>
  <si>
    <t>有线电视线</t>
    <phoneticPr fontId="1" type="noConversion"/>
  </si>
  <si>
    <t>四芯电话线</t>
    <phoneticPr fontId="1" type="noConversion"/>
  </si>
  <si>
    <t>八芯电脑线</t>
    <phoneticPr fontId="1" type="noConversion"/>
  </si>
  <si>
    <t>钻石切割片，沪工冲击钻头，砖墙开槽3公分深后期无开裂（按实际数量计算）</t>
    <phoneticPr fontId="1" type="noConversion"/>
  </si>
  <si>
    <t>钻石切割片，沪工冲击钻头，砖墙挖槽盒6公分深后期无开裂（按实际数量计算）</t>
    <phoneticPr fontId="1" type="noConversion"/>
  </si>
  <si>
    <t>上海产爱康白色环保水管4.2*25 水管内螺弯头（按实际数量计算）</t>
    <phoneticPr fontId="1" type="noConversion"/>
  </si>
  <si>
    <t>熊猫10平方三种颜色单米算（增排/按实际数量计算）</t>
    <phoneticPr fontId="1" type="noConversion"/>
  </si>
  <si>
    <t>熊猫2.5平方三种颜色（全排/按实际数量计算）</t>
    <phoneticPr fontId="1" type="noConversion"/>
  </si>
  <si>
    <t>熊猫1.5平方二种颜色（全排/按实际数量计算）</t>
    <phoneticPr fontId="1" type="noConversion"/>
  </si>
  <si>
    <t>熊猫4平方二种颜色（增排/按实际数量计算）</t>
    <phoneticPr fontId="1" type="noConversion"/>
  </si>
  <si>
    <t>熊猫双频电视线（增排/按实际数量计算）</t>
    <phoneticPr fontId="1" type="noConversion"/>
  </si>
  <si>
    <t>熊猫电话用户通信（增排/按实际数量计算）</t>
    <phoneticPr fontId="1" type="noConversion"/>
  </si>
  <si>
    <t>安普（增排/按实际数量计算）</t>
    <phoneticPr fontId="1" type="noConversion"/>
  </si>
  <si>
    <t>米</t>
    <phoneticPr fontId="1" type="noConversion"/>
  </si>
  <si>
    <t>只</t>
    <phoneticPr fontId="1" type="noConversion"/>
  </si>
  <si>
    <t>客餐厅</t>
    <phoneticPr fontId="1" type="noConversion"/>
  </si>
  <si>
    <t>泰山石膏板，2*4白松，冲击钻头 按实际面积结算</t>
    <phoneticPr fontId="1" type="noConversion"/>
  </si>
  <si>
    <t>网线自购人工费价格（七类线）</t>
    <phoneticPr fontId="1" type="noConversion"/>
  </si>
  <si>
    <t>开关面板</t>
    <phoneticPr fontId="1" type="noConversion"/>
  </si>
  <si>
    <t>五孔插座面板</t>
    <phoneticPr fontId="1" type="noConversion"/>
  </si>
  <si>
    <t>电话插座（单联）</t>
    <phoneticPr fontId="1" type="noConversion"/>
  </si>
  <si>
    <t>电视插座（单联）</t>
    <phoneticPr fontId="1" type="noConversion"/>
  </si>
  <si>
    <t>网络插座（单联）</t>
    <phoneticPr fontId="1" type="noConversion"/>
  </si>
  <si>
    <t>弱电箱</t>
    <phoneticPr fontId="1" type="noConversion"/>
  </si>
  <si>
    <t>强电线</t>
    <phoneticPr fontId="1" type="noConversion"/>
  </si>
  <si>
    <t>总分路器</t>
    <phoneticPr fontId="1" type="noConversion"/>
  </si>
  <si>
    <t>分路器</t>
    <phoneticPr fontId="1" type="noConversion"/>
  </si>
  <si>
    <t>接线盒</t>
    <phoneticPr fontId="1" type="noConversion"/>
  </si>
  <si>
    <t>穿线管</t>
    <phoneticPr fontId="1" type="noConversion"/>
  </si>
  <si>
    <t>五金灯具安装</t>
    <phoneticPr fontId="1" type="noConversion"/>
  </si>
  <si>
    <t>杂项</t>
    <phoneticPr fontId="1" type="noConversion"/>
  </si>
  <si>
    <t>下排水</t>
    <phoneticPr fontId="1" type="noConversion"/>
  </si>
  <si>
    <t>电视管制作</t>
    <phoneticPr fontId="1" type="noConversion"/>
  </si>
  <si>
    <t>马桶移位</t>
    <phoneticPr fontId="1" type="noConversion"/>
  </si>
  <si>
    <t>拆除费</t>
    <phoneticPr fontId="1" type="noConversion"/>
  </si>
  <si>
    <t>拆除墙砖及粉底层</t>
    <phoneticPr fontId="1" type="noConversion"/>
  </si>
  <si>
    <t>墙面粉刷</t>
    <phoneticPr fontId="1" type="noConversion"/>
  </si>
  <si>
    <t>墙面涂料铲除</t>
    <phoneticPr fontId="1" type="noConversion"/>
  </si>
  <si>
    <t>拆除墙体</t>
    <phoneticPr fontId="1" type="noConversion"/>
  </si>
  <si>
    <t>拆除旧钢窗木门</t>
    <phoneticPr fontId="1" type="noConversion"/>
  </si>
  <si>
    <t>拆除柜子吊顶，木制。。</t>
    <phoneticPr fontId="1" type="noConversion"/>
  </si>
  <si>
    <t>拆除护墙板</t>
    <phoneticPr fontId="1" type="noConversion"/>
  </si>
  <si>
    <t>包管道</t>
    <phoneticPr fontId="1" type="noConversion"/>
  </si>
  <si>
    <t>新砌一砖墙</t>
    <phoneticPr fontId="1" type="noConversion"/>
  </si>
  <si>
    <t>加门基层</t>
    <phoneticPr fontId="1" type="noConversion"/>
  </si>
  <si>
    <t>打孔</t>
    <phoneticPr fontId="1" type="noConversion"/>
  </si>
  <si>
    <t>打孔</t>
    <phoneticPr fontId="1" type="noConversion"/>
  </si>
  <si>
    <t>西门子灵动系列（按实际数量计算）绝缘布，螺丝</t>
    <phoneticPr fontId="1" type="noConversion"/>
  </si>
  <si>
    <t>双控开关是否包含？</t>
    <phoneticPr fontId="1" type="noConversion"/>
  </si>
  <si>
    <t>太湖城铁箱、砖墙开洞、移位及安装</t>
    <phoneticPr fontId="1" type="noConversion"/>
  </si>
  <si>
    <t>太湖城铁箱（10路）、砖墙开洞、移位及安装</t>
    <phoneticPr fontId="1" type="noConversion"/>
  </si>
  <si>
    <t>上海梅兰日兰带漏电</t>
    <phoneticPr fontId="1" type="noConversion"/>
  </si>
  <si>
    <t>上海梅兰日兰带25安培带漏电</t>
    <phoneticPr fontId="1" type="noConversion"/>
  </si>
  <si>
    <t>西门子灵动系列（按实际数量计算）绝缘布，螺丝</t>
    <phoneticPr fontId="1" type="noConversion"/>
  </si>
  <si>
    <t>爱康牌红蓝双色86型暗盒（按实际数量计算）</t>
    <phoneticPr fontId="1" type="noConversion"/>
  </si>
  <si>
    <t>爱康牌红蓝双色PVC6分电线管，杯梳子，防干扰铝箔锡纸、管卡固定等（按实际数量计算）</t>
    <phoneticPr fontId="1" type="noConversion"/>
  </si>
  <si>
    <t>毛巾架、卫生纸架、膨胀管、螺丝（按实际数量计算）</t>
    <phoneticPr fontId="1" type="noConversion"/>
  </si>
  <si>
    <t>灯泡、铁锹、木凳</t>
    <phoneticPr fontId="1" type="noConversion"/>
  </si>
  <si>
    <t>洗衣机或拖把池地漏上水管50中财PVC，加厚弯头，上水专用胶（按实际数量计算）</t>
    <phoneticPr fontId="1" type="noConversion"/>
  </si>
  <si>
    <t>75型棺材，水泥，黄沙，砖墙开槽及砌粉</t>
    <phoneticPr fontId="1" type="noConversion"/>
  </si>
  <si>
    <t>下水管110中财PVC，加厚弯头，上水专用胶（按实际数量计算）</t>
    <phoneticPr fontId="1" type="noConversion"/>
  </si>
  <si>
    <t>是否315管</t>
    <phoneticPr fontId="1" type="noConversion"/>
  </si>
  <si>
    <t>拆除厨卫墙砖（1公分以内） （按实际数量计算）</t>
    <phoneticPr fontId="1" type="noConversion"/>
  </si>
  <si>
    <t>滑石粉、熟胶粉、胶水的品牌？用腻子粉批墙更好！</t>
    <phoneticPr fontId="1" type="noConversion"/>
  </si>
  <si>
    <t>海螺325水泥，黄沙（厚在1.5公分以内实际按面积厚度计算）</t>
    <phoneticPr fontId="1" type="noConversion"/>
  </si>
  <si>
    <t>墙面白色涂料墙纸带水铲除</t>
    <phoneticPr fontId="1" type="noConversion"/>
  </si>
  <si>
    <t>另拆除墙体（一砖墙）</t>
    <phoneticPr fontId="1" type="noConversion"/>
  </si>
  <si>
    <t>另拆除旧钢门窗及门套</t>
    <phoneticPr fontId="1" type="noConversion"/>
  </si>
  <si>
    <t>所有附加内容必须写入合同附件</t>
    <phoneticPr fontId="1" type="noConversion"/>
  </si>
  <si>
    <t>另拆除橱柜及衣柜，木制吊顶，扣板</t>
    <phoneticPr fontId="1" type="noConversion"/>
  </si>
  <si>
    <t>拆除护墙板</t>
    <phoneticPr fontId="1" type="noConversion"/>
  </si>
  <si>
    <t>海螺325水泥，黄沙，砖头，宽为30*29公分内（按实际指数计算）</t>
    <phoneticPr fontId="1" type="noConversion"/>
  </si>
  <si>
    <t>海螺325水泥，多孔砖或95转、黄沙（按实际面积计算）</t>
    <phoneticPr fontId="1" type="noConversion"/>
  </si>
  <si>
    <t>专业大型机器防泄露打法（按实计算）6公分以内</t>
    <phoneticPr fontId="1" type="noConversion"/>
  </si>
  <si>
    <t>专业大型机器防泄露打法（按实计算）8-10公分以内</t>
    <phoneticPr fontId="1" type="noConversion"/>
  </si>
  <si>
    <t>只</t>
    <phoneticPr fontId="1" type="noConversion"/>
  </si>
  <si>
    <t>片</t>
    <phoneticPr fontId="1" type="noConversion"/>
  </si>
  <si>
    <t>米</t>
    <phoneticPr fontId="1" type="noConversion"/>
  </si>
  <si>
    <t>项</t>
    <phoneticPr fontId="1" type="noConversion"/>
  </si>
  <si>
    <t>项</t>
    <phoneticPr fontId="1" type="noConversion"/>
  </si>
  <si>
    <t>米</t>
    <phoneticPr fontId="1" type="noConversion"/>
  </si>
  <si>
    <t>m2</t>
    <phoneticPr fontId="1" type="noConversion"/>
  </si>
  <si>
    <t>m2</t>
    <phoneticPr fontId="1" type="noConversion"/>
  </si>
  <si>
    <t>龟裂纹处理</t>
    <phoneticPr fontId="1" type="noConversion"/>
  </si>
  <si>
    <t>地板保护</t>
    <phoneticPr fontId="1" type="noConversion"/>
  </si>
  <si>
    <t>垃圾清运及材料搬运费</t>
    <phoneticPr fontId="1" type="noConversion"/>
  </si>
  <si>
    <t>材料搬运费</t>
    <phoneticPr fontId="1" type="noConversion"/>
  </si>
  <si>
    <t>垃圾清运费</t>
    <phoneticPr fontId="1" type="noConversion"/>
  </si>
  <si>
    <t>制图费</t>
    <phoneticPr fontId="1" type="noConversion"/>
  </si>
  <si>
    <t>合计</t>
    <phoneticPr fontId="1" type="noConversion"/>
  </si>
  <si>
    <t>材料费</t>
    <phoneticPr fontId="1" type="noConversion"/>
  </si>
  <si>
    <t>人工费</t>
    <phoneticPr fontId="1" type="noConversion"/>
  </si>
  <si>
    <t>直接费</t>
    <phoneticPr fontId="1" type="noConversion"/>
  </si>
  <si>
    <t>管理费</t>
    <phoneticPr fontId="1" type="noConversion"/>
  </si>
  <si>
    <t>总造价</t>
    <phoneticPr fontId="1" type="noConversion"/>
  </si>
  <si>
    <t>税金</t>
    <phoneticPr fontId="1" type="noConversion"/>
  </si>
  <si>
    <t>强力接缝布，三棵树白胶，批刮（按实际算）</t>
    <phoneticPr fontId="1" type="noConversion"/>
  </si>
  <si>
    <t>石膏板地面保护（按实际算）</t>
    <phoneticPr fontId="1" type="noConversion"/>
  </si>
  <si>
    <t>装修材料搬运（甲方材料自理）无电梯底楼以上每层加100</t>
    <phoneticPr fontId="1" type="noConversion"/>
  </si>
  <si>
    <t>从现场搬运到楼下（出漏30米外另计，出小区送环卫所由客户自理）</t>
    <phoneticPr fontId="1" type="noConversion"/>
  </si>
  <si>
    <t>如需开发票时征收5%实际发送的税收费用</t>
    <phoneticPr fontId="1" type="noConversion"/>
  </si>
  <si>
    <t>1+2</t>
    <phoneticPr fontId="1" type="noConversion"/>
  </si>
  <si>
    <t>3+4</t>
    <phoneticPr fontId="1" type="noConversion"/>
  </si>
  <si>
    <t>m2</t>
    <phoneticPr fontId="1" type="noConversion"/>
  </si>
  <si>
    <t>m2</t>
    <phoneticPr fontId="1" type="noConversion"/>
  </si>
  <si>
    <t>套</t>
    <phoneticPr fontId="1" type="noConversion"/>
  </si>
  <si>
    <t>套</t>
    <phoneticPr fontId="1" type="noConversion"/>
  </si>
  <si>
    <t>套</t>
    <phoneticPr fontId="1" type="noConversion"/>
  </si>
  <si>
    <t>主材预算</t>
    <phoneticPr fontId="1" type="noConversion"/>
  </si>
  <si>
    <t>地板翻新</t>
    <phoneticPr fontId="1" type="noConversion"/>
  </si>
  <si>
    <t>踢脚线</t>
    <phoneticPr fontId="1" type="noConversion"/>
  </si>
  <si>
    <t>瓷砖倒角的费用？</t>
    <phoneticPr fontId="1" type="noConversion"/>
  </si>
  <si>
    <t>一层压型板，一层胶合板为好</t>
    <phoneticPr fontId="1" type="noConversion"/>
  </si>
  <si>
    <t>地砖</t>
    <phoneticPr fontId="1" type="noConversion"/>
  </si>
  <si>
    <t>客餐厅</t>
    <phoneticPr fontId="1" type="noConversion"/>
  </si>
  <si>
    <t>厨房门厅</t>
    <phoneticPr fontId="1" type="noConversion"/>
  </si>
  <si>
    <t>套装门</t>
    <phoneticPr fontId="1" type="noConversion"/>
  </si>
  <si>
    <t>墙砖</t>
    <phoneticPr fontId="1" type="noConversion"/>
  </si>
  <si>
    <t>星月神防盗门，黄沙，水泥，人工灌浆</t>
    <phoneticPr fontId="1" type="noConversion"/>
  </si>
  <si>
    <t>地板打磨，刷漆，欧龙地板专用水性漆（按选样实际面积算）</t>
    <phoneticPr fontId="1" type="noConversion"/>
  </si>
  <si>
    <t>地板配套踢脚线（按选样市价实际米数结算）</t>
    <phoneticPr fontId="1" type="noConversion"/>
  </si>
  <si>
    <t>金鼎或诺贝星无缝砖60cm*60cm(海螺325水泥)规格无缝砖人工费为80元一平</t>
    <phoneticPr fontId="1" type="noConversion"/>
  </si>
  <si>
    <t>绿舟舒福家套装门，另烤漆门1250，实木贴皮门1450元每套起装</t>
    <phoneticPr fontId="1" type="noConversion"/>
  </si>
  <si>
    <t>门把手另算，送一套便宜的</t>
    <phoneticPr fontId="1" type="noConversion"/>
  </si>
  <si>
    <t>扇</t>
    <phoneticPr fontId="1" type="noConversion"/>
  </si>
  <si>
    <t>m2</t>
    <phoneticPr fontId="1" type="noConversion"/>
  </si>
  <si>
    <t>m</t>
    <phoneticPr fontId="1" type="noConversion"/>
  </si>
  <si>
    <t>m2</t>
    <phoneticPr fontId="1" type="noConversion"/>
  </si>
  <si>
    <t>防盗门</t>
    <phoneticPr fontId="1" type="noConversion"/>
  </si>
  <si>
    <t>地砖</t>
    <phoneticPr fontId="1" type="noConversion"/>
  </si>
  <si>
    <t>整体橱柜</t>
    <phoneticPr fontId="1" type="noConversion"/>
  </si>
  <si>
    <t>水斗、水龙</t>
    <phoneticPr fontId="1" type="noConversion"/>
  </si>
  <si>
    <t>软管</t>
    <phoneticPr fontId="1" type="noConversion"/>
  </si>
  <si>
    <t>三角阀</t>
    <phoneticPr fontId="1" type="noConversion"/>
  </si>
  <si>
    <t>卫生间</t>
    <phoneticPr fontId="1" type="noConversion"/>
  </si>
  <si>
    <t>墙砖</t>
    <phoneticPr fontId="1" type="noConversion"/>
  </si>
  <si>
    <t>地砖</t>
    <phoneticPr fontId="1" type="noConversion"/>
  </si>
  <si>
    <t>台盆柜龙头</t>
    <phoneticPr fontId="1" type="noConversion"/>
  </si>
  <si>
    <t>马桶</t>
    <phoneticPr fontId="1" type="noConversion"/>
  </si>
  <si>
    <t>软管</t>
    <phoneticPr fontId="1" type="noConversion"/>
  </si>
  <si>
    <t>三角阀</t>
    <phoneticPr fontId="1" type="noConversion"/>
  </si>
  <si>
    <t>冲淋房</t>
    <phoneticPr fontId="1" type="noConversion"/>
  </si>
  <si>
    <t>冲淋房底座</t>
    <phoneticPr fontId="1" type="noConversion"/>
  </si>
  <si>
    <t>淋雨龙头</t>
    <phoneticPr fontId="1" type="noConversion"/>
  </si>
  <si>
    <t>套装门</t>
    <phoneticPr fontId="1" type="noConversion"/>
  </si>
  <si>
    <t>套装门</t>
    <phoneticPr fontId="1" type="noConversion"/>
  </si>
  <si>
    <t>地板翻新</t>
    <phoneticPr fontId="1" type="noConversion"/>
  </si>
  <si>
    <t>次卧室</t>
    <phoneticPr fontId="1" type="noConversion"/>
  </si>
  <si>
    <t>露台</t>
    <phoneticPr fontId="1" type="noConversion"/>
  </si>
  <si>
    <t>墙砖</t>
    <phoneticPr fontId="1" type="noConversion"/>
  </si>
  <si>
    <t>是否包含打蜡？</t>
    <phoneticPr fontId="1" type="noConversion"/>
  </si>
  <si>
    <t>流水线框架，烤漆板门板，石英台面按选样市价实际米数结算</t>
    <phoneticPr fontId="1" type="noConversion"/>
  </si>
  <si>
    <t>使用生态板的价格？</t>
    <phoneticPr fontId="1" type="noConversion"/>
  </si>
  <si>
    <t>欧淋水槽+龙头（按实际选样市价结算）</t>
    <phoneticPr fontId="1" type="noConversion"/>
  </si>
  <si>
    <t>高级不锈钢波纹管（包用五十年）（按实际数量计算）</t>
    <phoneticPr fontId="1" type="noConversion"/>
  </si>
  <si>
    <t>巨永或乔冠大口径加厚全钢三角阀（保用五十年）（按实际数量计算）</t>
    <phoneticPr fontId="1" type="noConversion"/>
  </si>
  <si>
    <t>盥洗台柜</t>
    <phoneticPr fontId="1" type="noConversion"/>
  </si>
  <si>
    <t>（按实际选样市价结算）乙方代购安装（硅胶，膨胀管）</t>
    <phoneticPr fontId="1" type="noConversion"/>
  </si>
  <si>
    <t>高级不锈钢波纹管（包用五十年）（按实际数量计算）</t>
    <phoneticPr fontId="1" type="noConversion"/>
  </si>
  <si>
    <t>2mm厚料（按实际面积计算）</t>
    <phoneticPr fontId="1" type="noConversion"/>
  </si>
  <si>
    <t>大理石、普通中国黑，黄沙，水泥</t>
    <phoneticPr fontId="1" type="noConversion"/>
  </si>
  <si>
    <t>科勒或TOTOSW703(提供法兰)硅胶</t>
    <phoneticPr fontId="1" type="noConversion"/>
  </si>
  <si>
    <t>科勒或TOTODM319（按实际选样市价结算）乙方代为安装，钻头</t>
    <phoneticPr fontId="1" type="noConversion"/>
  </si>
  <si>
    <t>科勒或TOTODL354(硅胶生料带等)(按实际选样市价计算)</t>
    <phoneticPr fontId="1" type="noConversion"/>
  </si>
  <si>
    <t>淘宝价415</t>
    <phoneticPr fontId="1" type="noConversion"/>
  </si>
  <si>
    <t>淘宝价1000</t>
    <phoneticPr fontId="1" type="noConversion"/>
  </si>
  <si>
    <t>巨永或乔冠大口径加厚全钢三角阀（保用五十年）（按实际数量计算）</t>
    <phoneticPr fontId="1" type="noConversion"/>
  </si>
  <si>
    <t>淘宝价508</t>
    <phoneticPr fontId="1" type="noConversion"/>
  </si>
  <si>
    <t>套</t>
    <phoneticPr fontId="1" type="noConversion"/>
  </si>
  <si>
    <t>根</t>
    <phoneticPr fontId="1" type="noConversion"/>
  </si>
  <si>
    <t>只</t>
    <phoneticPr fontId="1" type="noConversion"/>
  </si>
  <si>
    <t>只</t>
    <phoneticPr fontId="1" type="noConversion"/>
  </si>
  <si>
    <t>只</t>
    <phoneticPr fontId="1" type="noConversion"/>
  </si>
  <si>
    <t>m</t>
    <phoneticPr fontId="1" type="noConversion"/>
  </si>
  <si>
    <t>套</t>
    <phoneticPr fontId="1" type="noConversion"/>
  </si>
  <si>
    <t>套</t>
    <phoneticPr fontId="1" type="noConversion"/>
  </si>
  <si>
    <t>m</t>
    <phoneticPr fontId="1" type="noConversion"/>
  </si>
  <si>
    <t>地砖</t>
    <phoneticPr fontId="1" type="noConversion"/>
  </si>
  <si>
    <t>金鼎或诺贝星无缝砖30cm*30cm(海螺325水泥)规格无缝砖人工费为80元一平</t>
    <phoneticPr fontId="1" type="noConversion"/>
  </si>
  <si>
    <t>60*60的砖喝30*30的砖价格一样？</t>
    <phoneticPr fontId="1" type="noConversion"/>
  </si>
  <si>
    <t>此地砖特别贵。。。</t>
    <phoneticPr fontId="1" type="noConversion"/>
  </si>
  <si>
    <t>制作类</t>
    <phoneticPr fontId="1" type="noConversion"/>
  </si>
  <si>
    <t>封窗凤铝</t>
    <phoneticPr fontId="1" type="noConversion"/>
  </si>
  <si>
    <t>合计</t>
    <phoneticPr fontId="1" type="noConversion"/>
  </si>
  <si>
    <t>1.4铝合金双层玻璃移窗不足1平方按一平方计算（附件及转角料按选样市价按实计算）</t>
    <phoneticPr fontId="1" type="noConversion"/>
  </si>
  <si>
    <t>1.4铝合金双层玻璃开窗不足1平方按一平方计算（附件及转角料按选样市价按实计算）</t>
    <phoneticPr fontId="1" type="noConversion"/>
  </si>
  <si>
    <t>总价</t>
    <phoneticPr fontId="1" type="noConversion"/>
  </si>
  <si>
    <t>材料费总价</t>
    <phoneticPr fontId="1" type="noConversion"/>
  </si>
  <si>
    <t>人工费总价</t>
    <phoneticPr fontId="1" type="noConversion"/>
  </si>
  <si>
    <t>直接费总价</t>
    <phoneticPr fontId="1" type="noConversion"/>
  </si>
  <si>
    <t>管理费总价</t>
    <phoneticPr fontId="1" type="noConversion"/>
  </si>
  <si>
    <t>人工费便宜</t>
    <phoneticPr fontId="1" type="noConversion"/>
  </si>
  <si>
    <t>总造价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</si>
</sst>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3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176" fontId="0" fillId="0" borderId="0" xfId="0" applyNumberFormat="1">
      <alignment vertical="center"/>
    </xf>
    <xf numFmtId="9" fontId="0" fillId="0" borderId="0" xfId="0" applyNumberFormat="1" applyAlignment="1">
      <alignment vertical="center" wrapText="1"/>
    </xf>
    <xf numFmtId="176" fontId="0" fillId="0" borderId="0" xfId="0" applyNumberFormat="1" applyAlignment="1">
      <alignment vertical="center"/>
    </xf>
    <xf numFmtId="177" fontId="0" fillId="0" borderId="0" xfId="0" applyNumberFormat="1">
      <alignment vertical="center"/>
    </xf>
    <xf numFmtId="0" fontId="0" fillId="3" borderId="0" xfId="0" applyFill="1" applyAlignment="1">
      <alignment horizontal="left"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176" fontId="0" fillId="3" borderId="0" xfId="0" applyNumberFormat="1" applyFill="1">
      <alignment vertical="center"/>
    </xf>
    <xf numFmtId="0" fontId="2" fillId="0" borderId="0" xfId="0" applyFon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workbookViewId="0">
      <selection activeCell="B22" sqref="B22"/>
    </sheetView>
  </sheetViews>
  <sheetFormatPr baseColWidth="10" defaultColWidth="8.83203125" defaultRowHeight="15" x14ac:dyDescent="0.2"/>
  <cols>
    <col min="1" max="1" width="22.83203125" style="1" customWidth="1"/>
    <col min="2" max="2" width="30.1640625" style="1" customWidth="1"/>
    <col min="13" max="13" width="28.1640625" style="1" customWidth="1"/>
  </cols>
  <sheetData>
    <row r="1" spans="1:13" x14ac:dyDescent="0.2">
      <c r="A1" s="4" t="s">
        <v>29</v>
      </c>
      <c r="B1" s="4" t="s">
        <v>30</v>
      </c>
      <c r="C1" s="3" t="s">
        <v>31</v>
      </c>
      <c r="D1" s="3" t="s">
        <v>32</v>
      </c>
      <c r="E1" s="3" t="s">
        <v>33</v>
      </c>
      <c r="F1" s="3" t="s">
        <v>34</v>
      </c>
      <c r="G1" s="3"/>
      <c r="H1" s="3" t="s">
        <v>37</v>
      </c>
      <c r="I1" s="3"/>
      <c r="J1" s="3" t="s">
        <v>38</v>
      </c>
      <c r="K1" s="3"/>
      <c r="L1" s="3" t="s">
        <v>39</v>
      </c>
    </row>
    <row r="2" spans="1:13" x14ac:dyDescent="0.2">
      <c r="A2" s="4"/>
      <c r="B2" s="4"/>
      <c r="C2" s="3"/>
      <c r="D2" s="3"/>
      <c r="E2" s="3"/>
      <c r="F2" t="s">
        <v>35</v>
      </c>
      <c r="G2" t="s">
        <v>36</v>
      </c>
      <c r="H2" t="s">
        <v>35</v>
      </c>
      <c r="I2" t="s">
        <v>36</v>
      </c>
      <c r="J2" t="s">
        <v>35</v>
      </c>
      <c r="K2" t="s">
        <v>36</v>
      </c>
      <c r="L2" s="3"/>
    </row>
    <row r="3" spans="1:13" ht="30" x14ac:dyDescent="0.2">
      <c r="A3" s="1" t="s">
        <v>0</v>
      </c>
      <c r="B3" s="1" t="s">
        <v>1</v>
      </c>
      <c r="C3" t="s">
        <v>2</v>
      </c>
      <c r="D3">
        <v>0</v>
      </c>
      <c r="E3">
        <v>2</v>
      </c>
      <c r="F3">
        <v>73</v>
      </c>
      <c r="G3">
        <f>E3*F3*(1+D3)</f>
        <v>146</v>
      </c>
      <c r="H3">
        <v>5</v>
      </c>
      <c r="I3">
        <f>E3*H3*(1+D3)</f>
        <v>10</v>
      </c>
      <c r="J3">
        <v>15</v>
      </c>
      <c r="K3">
        <f>E3*J3*(1+D3)</f>
        <v>30</v>
      </c>
      <c r="L3">
        <f>G3+I3+K3</f>
        <v>186</v>
      </c>
      <c r="M3" s="1" t="s">
        <v>3</v>
      </c>
    </row>
    <row r="4" spans="1:13" ht="75" x14ac:dyDescent="0.2">
      <c r="A4" s="1" t="s">
        <v>4</v>
      </c>
      <c r="B4" s="1" t="s">
        <v>5</v>
      </c>
      <c r="C4" t="s">
        <v>6</v>
      </c>
      <c r="D4">
        <v>0.05</v>
      </c>
      <c r="E4">
        <v>1.5</v>
      </c>
      <c r="F4">
        <v>100</v>
      </c>
      <c r="G4">
        <f t="shared" ref="G4:G67" si="0">E4*F4*(1+D4)</f>
        <v>157.5</v>
      </c>
      <c r="H4">
        <v>28</v>
      </c>
      <c r="I4">
        <f t="shared" ref="I4:I67" si="1">E4*H4*(1+D4)</f>
        <v>44.1</v>
      </c>
      <c r="J4">
        <v>50</v>
      </c>
      <c r="K4">
        <f t="shared" ref="K4:K67" si="2">E4*J4*(1+D4)</f>
        <v>78.75</v>
      </c>
      <c r="L4">
        <f t="shared" ref="L4:L67" si="3">G4+I4+K4</f>
        <v>280.35000000000002</v>
      </c>
      <c r="M4" s="1" t="s">
        <v>7</v>
      </c>
    </row>
    <row r="5" spans="1:13" ht="30" x14ac:dyDescent="0.2">
      <c r="A5" s="1" t="s">
        <v>8</v>
      </c>
      <c r="B5" s="1" t="s">
        <v>16</v>
      </c>
      <c r="C5" t="s">
        <v>22</v>
      </c>
      <c r="D5">
        <v>0</v>
      </c>
      <c r="E5">
        <v>1</v>
      </c>
      <c r="F5">
        <v>0</v>
      </c>
      <c r="G5">
        <f t="shared" si="0"/>
        <v>0</v>
      </c>
      <c r="H5">
        <v>50</v>
      </c>
      <c r="I5">
        <f t="shared" si="1"/>
        <v>50</v>
      </c>
      <c r="J5">
        <v>50</v>
      </c>
      <c r="K5">
        <f t="shared" si="2"/>
        <v>50</v>
      </c>
      <c r="L5">
        <f t="shared" si="3"/>
        <v>100</v>
      </c>
      <c r="M5" s="1" t="s">
        <v>40</v>
      </c>
    </row>
    <row r="6" spans="1:13" ht="30" x14ac:dyDescent="0.2">
      <c r="A6" s="1" t="s">
        <v>9</v>
      </c>
      <c r="B6" s="1" t="s">
        <v>17</v>
      </c>
      <c r="C6" t="s">
        <v>23</v>
      </c>
      <c r="D6">
        <v>0</v>
      </c>
      <c r="E6">
        <v>1</v>
      </c>
      <c r="F6">
        <v>0</v>
      </c>
      <c r="G6">
        <f t="shared" si="0"/>
        <v>0</v>
      </c>
      <c r="H6">
        <v>19</v>
      </c>
      <c r="I6">
        <f t="shared" si="1"/>
        <v>19</v>
      </c>
      <c r="J6">
        <v>50</v>
      </c>
      <c r="K6">
        <f t="shared" si="2"/>
        <v>50</v>
      </c>
      <c r="L6">
        <f t="shared" si="3"/>
        <v>69</v>
      </c>
      <c r="M6" s="1" t="s">
        <v>40</v>
      </c>
    </row>
    <row r="7" spans="1:13" ht="30" x14ac:dyDescent="0.2">
      <c r="A7" s="1" t="s">
        <v>10</v>
      </c>
      <c r="B7" s="1" t="s">
        <v>18</v>
      </c>
      <c r="C7" t="s">
        <v>24</v>
      </c>
      <c r="D7">
        <v>0</v>
      </c>
      <c r="E7">
        <v>5</v>
      </c>
      <c r="F7">
        <v>0</v>
      </c>
      <c r="G7">
        <f t="shared" si="0"/>
        <v>0</v>
      </c>
      <c r="H7">
        <v>1</v>
      </c>
      <c r="I7">
        <f t="shared" si="1"/>
        <v>5</v>
      </c>
      <c r="J7">
        <v>18</v>
      </c>
      <c r="K7">
        <f t="shared" si="2"/>
        <v>90</v>
      </c>
      <c r="L7">
        <f t="shared" si="3"/>
        <v>95</v>
      </c>
      <c r="M7" s="1" t="s">
        <v>40</v>
      </c>
    </row>
    <row r="8" spans="1:13" ht="30" x14ac:dyDescent="0.2">
      <c r="A8" s="1" t="s">
        <v>11</v>
      </c>
      <c r="B8" s="1" t="s">
        <v>19</v>
      </c>
      <c r="C8" t="s">
        <v>25</v>
      </c>
      <c r="D8">
        <v>0</v>
      </c>
      <c r="E8">
        <v>1</v>
      </c>
      <c r="F8">
        <v>0</v>
      </c>
      <c r="G8">
        <f t="shared" si="0"/>
        <v>0</v>
      </c>
      <c r="H8">
        <v>18</v>
      </c>
      <c r="I8">
        <f t="shared" si="1"/>
        <v>18</v>
      </c>
      <c r="J8">
        <v>40</v>
      </c>
      <c r="K8">
        <f t="shared" si="2"/>
        <v>40</v>
      </c>
      <c r="L8">
        <f t="shared" si="3"/>
        <v>58</v>
      </c>
      <c r="M8" s="1" t="s">
        <v>40</v>
      </c>
    </row>
    <row r="9" spans="1:13" ht="30" x14ac:dyDescent="0.2">
      <c r="A9" s="1" t="s">
        <v>12</v>
      </c>
      <c r="B9" s="1" t="s">
        <v>20</v>
      </c>
      <c r="C9" t="s">
        <v>26</v>
      </c>
      <c r="D9">
        <v>0</v>
      </c>
      <c r="E9">
        <v>1</v>
      </c>
      <c r="F9">
        <v>0</v>
      </c>
      <c r="G9">
        <f t="shared" si="0"/>
        <v>0</v>
      </c>
      <c r="H9">
        <v>10</v>
      </c>
      <c r="I9">
        <f t="shared" si="1"/>
        <v>10</v>
      </c>
      <c r="J9">
        <v>10</v>
      </c>
      <c r="K9">
        <f t="shared" si="2"/>
        <v>10</v>
      </c>
      <c r="L9">
        <f t="shared" si="3"/>
        <v>20</v>
      </c>
      <c r="M9" s="1" t="s">
        <v>40</v>
      </c>
    </row>
    <row r="10" spans="1:13" ht="30" x14ac:dyDescent="0.2">
      <c r="A10" s="1" t="s">
        <v>13</v>
      </c>
      <c r="B10" s="1" t="s">
        <v>17</v>
      </c>
      <c r="C10" t="s">
        <v>28</v>
      </c>
      <c r="D10">
        <v>0</v>
      </c>
      <c r="E10">
        <v>1</v>
      </c>
      <c r="F10">
        <v>0</v>
      </c>
      <c r="G10">
        <f t="shared" si="0"/>
        <v>0</v>
      </c>
      <c r="H10">
        <v>20</v>
      </c>
      <c r="I10">
        <f t="shared" si="1"/>
        <v>20</v>
      </c>
      <c r="J10">
        <v>50</v>
      </c>
      <c r="K10">
        <f t="shared" si="2"/>
        <v>50</v>
      </c>
      <c r="L10">
        <f t="shared" si="3"/>
        <v>70</v>
      </c>
      <c r="M10" s="1" t="s">
        <v>40</v>
      </c>
    </row>
    <row r="11" spans="1:13" ht="30" x14ac:dyDescent="0.2">
      <c r="A11" s="1" t="s">
        <v>14</v>
      </c>
      <c r="B11" s="1" t="s">
        <v>19</v>
      </c>
      <c r="C11" t="s">
        <v>27</v>
      </c>
      <c r="D11">
        <v>0</v>
      </c>
      <c r="E11">
        <v>1</v>
      </c>
      <c r="F11">
        <v>0</v>
      </c>
      <c r="G11">
        <f t="shared" si="0"/>
        <v>0</v>
      </c>
      <c r="H11">
        <v>18</v>
      </c>
      <c r="I11">
        <f t="shared" si="1"/>
        <v>18</v>
      </c>
      <c r="J11">
        <v>40</v>
      </c>
      <c r="K11">
        <f t="shared" si="2"/>
        <v>40</v>
      </c>
      <c r="L11">
        <f t="shared" si="3"/>
        <v>58</v>
      </c>
      <c r="M11" s="1" t="s">
        <v>40</v>
      </c>
    </row>
    <row r="12" spans="1:13" ht="30" x14ac:dyDescent="0.2">
      <c r="A12" s="1" t="s">
        <v>15</v>
      </c>
      <c r="B12" s="1" t="s">
        <v>21</v>
      </c>
      <c r="C12" t="s">
        <v>26</v>
      </c>
      <c r="D12">
        <v>0</v>
      </c>
      <c r="E12">
        <v>0</v>
      </c>
      <c r="F12">
        <v>0</v>
      </c>
      <c r="G12">
        <f t="shared" si="0"/>
        <v>0</v>
      </c>
      <c r="H12">
        <v>0</v>
      </c>
      <c r="I12">
        <f t="shared" si="1"/>
        <v>0</v>
      </c>
      <c r="J12">
        <v>0</v>
      </c>
      <c r="K12">
        <f t="shared" si="2"/>
        <v>0</v>
      </c>
      <c r="L12">
        <f t="shared" si="3"/>
        <v>0</v>
      </c>
      <c r="M12" s="1" t="s">
        <v>40</v>
      </c>
    </row>
    <row r="13" spans="1:13" x14ac:dyDescent="0.2">
      <c r="A13" s="2" t="s">
        <v>55</v>
      </c>
    </row>
    <row r="14" spans="1:13" ht="30" x14ac:dyDescent="0.2">
      <c r="A14" s="1" t="s">
        <v>41</v>
      </c>
      <c r="B14" s="1" t="s">
        <v>46</v>
      </c>
      <c r="C14" t="s">
        <v>49</v>
      </c>
      <c r="D14">
        <v>0</v>
      </c>
      <c r="E14">
        <v>1</v>
      </c>
      <c r="F14">
        <v>0</v>
      </c>
      <c r="G14">
        <f t="shared" si="0"/>
        <v>0</v>
      </c>
      <c r="H14">
        <v>95</v>
      </c>
      <c r="I14">
        <v>95</v>
      </c>
      <c r="J14">
        <v>55</v>
      </c>
      <c r="K14">
        <f t="shared" si="2"/>
        <v>55</v>
      </c>
      <c r="L14">
        <f t="shared" si="3"/>
        <v>150</v>
      </c>
      <c r="M14" s="1" t="s">
        <v>51</v>
      </c>
    </row>
    <row r="15" spans="1:13" ht="45" x14ac:dyDescent="0.2">
      <c r="A15" s="1" t="s">
        <v>45</v>
      </c>
      <c r="B15" s="1" t="s">
        <v>61</v>
      </c>
      <c r="C15" t="s">
        <v>50</v>
      </c>
      <c r="D15">
        <v>0.05</v>
      </c>
      <c r="E15">
        <v>80.099999999999994</v>
      </c>
      <c r="F15">
        <v>5</v>
      </c>
      <c r="G15">
        <f t="shared" si="0"/>
        <v>420.52500000000003</v>
      </c>
      <c r="H15">
        <v>1.5</v>
      </c>
      <c r="I15">
        <v>126.2</v>
      </c>
      <c r="J15">
        <v>8</v>
      </c>
      <c r="K15">
        <f t="shared" si="2"/>
        <v>672.84</v>
      </c>
      <c r="L15">
        <f t="shared" si="3"/>
        <v>1219.5650000000001</v>
      </c>
      <c r="M15" s="1" t="s">
        <v>52</v>
      </c>
    </row>
    <row r="16" spans="1:13" ht="60" x14ac:dyDescent="0.2">
      <c r="A16" s="1" t="s">
        <v>42</v>
      </c>
      <c r="B16" s="1" t="s">
        <v>62</v>
      </c>
      <c r="C16" t="s">
        <v>50</v>
      </c>
      <c r="D16">
        <v>0.05</v>
      </c>
      <c r="E16">
        <v>80.099999999999994</v>
      </c>
      <c r="F16">
        <v>10</v>
      </c>
      <c r="G16">
        <f t="shared" si="0"/>
        <v>841.05000000000007</v>
      </c>
      <c r="H16">
        <v>1.5</v>
      </c>
      <c r="I16">
        <v>126.2</v>
      </c>
      <c r="J16">
        <v>8</v>
      </c>
      <c r="K16">
        <f t="shared" si="2"/>
        <v>672.84</v>
      </c>
      <c r="L16">
        <f t="shared" si="3"/>
        <v>1640.0900000000001</v>
      </c>
      <c r="M16" s="1" t="s">
        <v>64</v>
      </c>
    </row>
    <row r="17" spans="1:13" ht="60" x14ac:dyDescent="0.2">
      <c r="A17" s="1" t="s">
        <v>66</v>
      </c>
      <c r="B17" s="1" t="s">
        <v>47</v>
      </c>
      <c r="C17" t="s">
        <v>50</v>
      </c>
      <c r="D17">
        <v>0</v>
      </c>
      <c r="E17">
        <v>0</v>
      </c>
      <c r="F17">
        <v>0</v>
      </c>
      <c r="G17">
        <f t="shared" si="0"/>
        <v>0</v>
      </c>
      <c r="H17">
        <v>15</v>
      </c>
      <c r="I17">
        <f t="shared" si="1"/>
        <v>0</v>
      </c>
      <c r="J17">
        <v>17</v>
      </c>
      <c r="K17">
        <f t="shared" si="2"/>
        <v>0</v>
      </c>
      <c r="L17">
        <f t="shared" si="3"/>
        <v>0</v>
      </c>
      <c r="M17" s="1" t="s">
        <v>53</v>
      </c>
    </row>
    <row r="18" spans="1:13" ht="60" x14ac:dyDescent="0.2">
      <c r="A18" s="1" t="s">
        <v>43</v>
      </c>
      <c r="B18" s="1" t="s">
        <v>48</v>
      </c>
      <c r="C18" t="s">
        <v>50</v>
      </c>
      <c r="D18">
        <v>0</v>
      </c>
      <c r="E18">
        <v>0</v>
      </c>
      <c r="F18">
        <v>0</v>
      </c>
      <c r="G18">
        <f t="shared" si="0"/>
        <v>0</v>
      </c>
      <c r="H18">
        <v>28</v>
      </c>
      <c r="I18">
        <f t="shared" si="1"/>
        <v>0</v>
      </c>
      <c r="J18">
        <v>40</v>
      </c>
      <c r="K18">
        <f t="shared" si="2"/>
        <v>0</v>
      </c>
      <c r="L18">
        <f t="shared" si="3"/>
        <v>0</v>
      </c>
      <c r="M18" s="1" t="s">
        <v>65</v>
      </c>
    </row>
    <row r="19" spans="1:13" ht="45" x14ac:dyDescent="0.2">
      <c r="A19" s="1" t="s">
        <v>44</v>
      </c>
      <c r="B19" s="1" t="s">
        <v>54</v>
      </c>
      <c r="C19" t="s">
        <v>50</v>
      </c>
      <c r="D19">
        <v>0</v>
      </c>
      <c r="E19">
        <v>0</v>
      </c>
      <c r="F19">
        <v>80</v>
      </c>
      <c r="G19">
        <f t="shared" si="0"/>
        <v>0</v>
      </c>
      <c r="H19">
        <v>28</v>
      </c>
      <c r="I19">
        <f t="shared" si="1"/>
        <v>0</v>
      </c>
      <c r="J19">
        <v>30</v>
      </c>
      <c r="K19">
        <f t="shared" si="2"/>
        <v>0</v>
      </c>
      <c r="L19">
        <f t="shared" si="3"/>
        <v>0</v>
      </c>
    </row>
    <row r="20" spans="1:13" x14ac:dyDescent="0.2">
      <c r="A20" s="2" t="s">
        <v>56</v>
      </c>
      <c r="G20">
        <f t="shared" si="0"/>
        <v>0</v>
      </c>
      <c r="I20">
        <f t="shared" si="1"/>
        <v>0</v>
      </c>
      <c r="K20">
        <f t="shared" si="2"/>
        <v>0</v>
      </c>
      <c r="L20">
        <f t="shared" si="3"/>
        <v>0</v>
      </c>
    </row>
    <row r="21" spans="1:13" x14ac:dyDescent="0.2">
      <c r="A21" s="1" t="s">
        <v>57</v>
      </c>
      <c r="B21" s="1" t="s">
        <v>63</v>
      </c>
      <c r="C21" t="s">
        <v>49</v>
      </c>
      <c r="D21">
        <v>0</v>
      </c>
      <c r="E21">
        <v>1</v>
      </c>
      <c r="F21">
        <v>85</v>
      </c>
      <c r="G21">
        <f t="shared" si="0"/>
        <v>85</v>
      </c>
      <c r="H21">
        <v>45</v>
      </c>
      <c r="I21">
        <f t="shared" si="1"/>
        <v>45</v>
      </c>
      <c r="J21">
        <v>55</v>
      </c>
      <c r="K21">
        <f t="shared" si="2"/>
        <v>55</v>
      </c>
      <c r="L21">
        <f t="shared" si="3"/>
        <v>185</v>
      </c>
    </row>
    <row r="22" spans="1:13" ht="45" x14ac:dyDescent="0.2">
      <c r="A22" s="1" t="s">
        <v>58</v>
      </c>
      <c r="B22" s="1" t="s">
        <v>61</v>
      </c>
      <c r="C22" t="s">
        <v>50</v>
      </c>
      <c r="D22">
        <v>0.05</v>
      </c>
      <c r="E22">
        <v>48.8</v>
      </c>
      <c r="F22">
        <v>5</v>
      </c>
      <c r="G22">
        <f t="shared" si="0"/>
        <v>256.2</v>
      </c>
      <c r="H22">
        <v>1.5</v>
      </c>
      <c r="I22">
        <f t="shared" si="1"/>
        <v>76.859999999999985</v>
      </c>
      <c r="J22">
        <v>8</v>
      </c>
      <c r="K22">
        <f t="shared" si="2"/>
        <v>409.92</v>
      </c>
      <c r="L22">
        <f t="shared" si="3"/>
        <v>742.98</v>
      </c>
      <c r="M22" s="1" t="s">
        <v>52</v>
      </c>
    </row>
    <row r="23" spans="1:13" ht="60" x14ac:dyDescent="0.2">
      <c r="A23" s="1" t="s">
        <v>59</v>
      </c>
      <c r="B23" s="1" t="s">
        <v>62</v>
      </c>
      <c r="C23" t="s">
        <v>50</v>
      </c>
      <c r="D23">
        <v>0.05</v>
      </c>
      <c r="E23">
        <v>48.8</v>
      </c>
      <c r="F23">
        <v>10</v>
      </c>
      <c r="G23">
        <f t="shared" si="0"/>
        <v>512.4</v>
      </c>
      <c r="H23">
        <v>1.5</v>
      </c>
      <c r="I23">
        <f t="shared" si="1"/>
        <v>76.859999999999985</v>
      </c>
      <c r="J23">
        <v>8</v>
      </c>
      <c r="K23">
        <f t="shared" si="2"/>
        <v>409.92</v>
      </c>
      <c r="L23">
        <f t="shared" si="3"/>
        <v>999.18000000000006</v>
      </c>
      <c r="M23" s="1" t="s">
        <v>64</v>
      </c>
    </row>
    <row r="24" spans="1:13" ht="30" x14ac:dyDescent="0.2">
      <c r="A24" s="1" t="s">
        <v>60</v>
      </c>
      <c r="B24" s="1" t="s">
        <v>67</v>
      </c>
      <c r="C24" t="s">
        <v>24</v>
      </c>
      <c r="D24">
        <v>0.05</v>
      </c>
      <c r="E24">
        <v>15</v>
      </c>
      <c r="F24">
        <v>11</v>
      </c>
      <c r="G24">
        <f t="shared" si="0"/>
        <v>173.25</v>
      </c>
      <c r="H24">
        <v>2</v>
      </c>
      <c r="I24">
        <f t="shared" si="1"/>
        <v>31.5</v>
      </c>
      <c r="J24">
        <v>3</v>
      </c>
      <c r="K24">
        <f t="shared" si="2"/>
        <v>47.25</v>
      </c>
      <c r="L24">
        <f t="shared" si="3"/>
        <v>252</v>
      </c>
      <c r="M24" s="1" t="s">
        <v>68</v>
      </c>
    </row>
    <row r="25" spans="1:13" ht="30" x14ac:dyDescent="0.2">
      <c r="A25" s="1" t="s">
        <v>70</v>
      </c>
      <c r="B25" s="1" t="s">
        <v>71</v>
      </c>
      <c r="C25" t="s">
        <v>24</v>
      </c>
      <c r="D25">
        <v>0</v>
      </c>
      <c r="E25">
        <v>1.7</v>
      </c>
      <c r="F25">
        <v>45</v>
      </c>
      <c r="G25">
        <f t="shared" si="0"/>
        <v>76.5</v>
      </c>
      <c r="H25">
        <v>13</v>
      </c>
      <c r="I25">
        <f t="shared" si="1"/>
        <v>22.099999999999998</v>
      </c>
      <c r="J25">
        <v>15</v>
      </c>
      <c r="K25">
        <f t="shared" si="2"/>
        <v>25.5</v>
      </c>
      <c r="L25">
        <f t="shared" si="3"/>
        <v>124.1</v>
      </c>
      <c r="M25" s="1" t="s">
        <v>69</v>
      </c>
    </row>
    <row r="26" spans="1:13" x14ac:dyDescent="0.2">
      <c r="G26">
        <f t="shared" si="0"/>
        <v>0</v>
      </c>
      <c r="I26">
        <f t="shared" si="1"/>
        <v>0</v>
      </c>
      <c r="K26">
        <f t="shared" si="2"/>
        <v>0</v>
      </c>
      <c r="L26">
        <f t="shared" si="3"/>
        <v>0</v>
      </c>
    </row>
    <row r="27" spans="1:13" x14ac:dyDescent="0.2">
      <c r="G27">
        <f t="shared" si="0"/>
        <v>0</v>
      </c>
      <c r="I27">
        <f t="shared" si="1"/>
        <v>0</v>
      </c>
      <c r="K27">
        <f t="shared" si="2"/>
        <v>0</v>
      </c>
      <c r="L27">
        <f t="shared" si="3"/>
        <v>0</v>
      </c>
    </row>
    <row r="28" spans="1:13" x14ac:dyDescent="0.2">
      <c r="G28">
        <f t="shared" si="0"/>
        <v>0</v>
      </c>
      <c r="I28">
        <f t="shared" si="1"/>
        <v>0</v>
      </c>
      <c r="K28">
        <f t="shared" si="2"/>
        <v>0</v>
      </c>
      <c r="L28">
        <f t="shared" si="3"/>
        <v>0</v>
      </c>
    </row>
    <row r="29" spans="1:13" x14ac:dyDescent="0.2">
      <c r="G29">
        <f t="shared" si="0"/>
        <v>0</v>
      </c>
      <c r="I29">
        <f t="shared" si="1"/>
        <v>0</v>
      </c>
      <c r="K29">
        <f t="shared" si="2"/>
        <v>0</v>
      </c>
      <c r="L29">
        <f t="shared" si="3"/>
        <v>0</v>
      </c>
    </row>
    <row r="30" spans="1:13" x14ac:dyDescent="0.2">
      <c r="G30">
        <f t="shared" si="0"/>
        <v>0</v>
      </c>
      <c r="I30">
        <f t="shared" si="1"/>
        <v>0</v>
      </c>
      <c r="K30">
        <f t="shared" si="2"/>
        <v>0</v>
      </c>
      <c r="L30">
        <f t="shared" si="3"/>
        <v>0</v>
      </c>
    </row>
    <row r="31" spans="1:13" x14ac:dyDescent="0.2">
      <c r="G31">
        <f t="shared" si="0"/>
        <v>0</v>
      </c>
      <c r="I31">
        <f t="shared" si="1"/>
        <v>0</v>
      </c>
      <c r="K31">
        <f t="shared" si="2"/>
        <v>0</v>
      </c>
      <c r="L31">
        <f t="shared" si="3"/>
        <v>0</v>
      </c>
    </row>
    <row r="32" spans="1:13" x14ac:dyDescent="0.2">
      <c r="G32">
        <f t="shared" si="0"/>
        <v>0</v>
      </c>
      <c r="I32">
        <f t="shared" si="1"/>
        <v>0</v>
      </c>
      <c r="K32">
        <f t="shared" si="2"/>
        <v>0</v>
      </c>
      <c r="L32">
        <f t="shared" si="3"/>
        <v>0</v>
      </c>
    </row>
    <row r="33" spans="7:12" x14ac:dyDescent="0.2">
      <c r="G33">
        <f t="shared" si="0"/>
        <v>0</v>
      </c>
      <c r="I33">
        <f t="shared" si="1"/>
        <v>0</v>
      </c>
      <c r="K33">
        <f t="shared" si="2"/>
        <v>0</v>
      </c>
      <c r="L33">
        <f t="shared" si="3"/>
        <v>0</v>
      </c>
    </row>
    <row r="34" spans="7:12" x14ac:dyDescent="0.2">
      <c r="G34">
        <f t="shared" si="0"/>
        <v>0</v>
      </c>
      <c r="I34">
        <f t="shared" si="1"/>
        <v>0</v>
      </c>
      <c r="K34">
        <f t="shared" si="2"/>
        <v>0</v>
      </c>
      <c r="L34">
        <f t="shared" si="3"/>
        <v>0</v>
      </c>
    </row>
    <row r="35" spans="7:12" x14ac:dyDescent="0.2">
      <c r="G35">
        <f t="shared" si="0"/>
        <v>0</v>
      </c>
      <c r="I35">
        <f t="shared" si="1"/>
        <v>0</v>
      </c>
      <c r="K35">
        <f t="shared" si="2"/>
        <v>0</v>
      </c>
      <c r="L35">
        <f t="shared" si="3"/>
        <v>0</v>
      </c>
    </row>
    <row r="36" spans="7:12" x14ac:dyDescent="0.2">
      <c r="G36">
        <f t="shared" si="0"/>
        <v>0</v>
      </c>
      <c r="I36">
        <f t="shared" si="1"/>
        <v>0</v>
      </c>
      <c r="K36">
        <f t="shared" si="2"/>
        <v>0</v>
      </c>
      <c r="L36">
        <f t="shared" si="3"/>
        <v>0</v>
      </c>
    </row>
    <row r="37" spans="7:12" x14ac:dyDescent="0.2">
      <c r="G37">
        <f t="shared" si="0"/>
        <v>0</v>
      </c>
      <c r="I37">
        <f t="shared" si="1"/>
        <v>0</v>
      </c>
      <c r="K37">
        <f t="shared" si="2"/>
        <v>0</v>
      </c>
      <c r="L37">
        <f t="shared" si="3"/>
        <v>0</v>
      </c>
    </row>
    <row r="38" spans="7:12" x14ac:dyDescent="0.2">
      <c r="G38">
        <f t="shared" si="0"/>
        <v>0</v>
      </c>
      <c r="I38">
        <f t="shared" si="1"/>
        <v>0</v>
      </c>
      <c r="K38">
        <f t="shared" si="2"/>
        <v>0</v>
      </c>
      <c r="L38">
        <f t="shared" si="3"/>
        <v>0</v>
      </c>
    </row>
    <row r="39" spans="7:12" x14ac:dyDescent="0.2">
      <c r="G39">
        <f t="shared" si="0"/>
        <v>0</v>
      </c>
      <c r="I39">
        <f t="shared" si="1"/>
        <v>0</v>
      </c>
      <c r="K39">
        <f t="shared" si="2"/>
        <v>0</v>
      </c>
      <c r="L39">
        <f t="shared" si="3"/>
        <v>0</v>
      </c>
    </row>
    <row r="40" spans="7:12" x14ac:dyDescent="0.2">
      <c r="G40">
        <f t="shared" si="0"/>
        <v>0</v>
      </c>
      <c r="I40">
        <f t="shared" si="1"/>
        <v>0</v>
      </c>
      <c r="K40">
        <f t="shared" si="2"/>
        <v>0</v>
      </c>
      <c r="L40">
        <f t="shared" si="3"/>
        <v>0</v>
      </c>
    </row>
    <row r="41" spans="7:12" x14ac:dyDescent="0.2">
      <c r="G41">
        <f t="shared" si="0"/>
        <v>0</v>
      </c>
      <c r="I41">
        <f t="shared" si="1"/>
        <v>0</v>
      </c>
      <c r="K41">
        <f t="shared" si="2"/>
        <v>0</v>
      </c>
      <c r="L41">
        <f t="shared" si="3"/>
        <v>0</v>
      </c>
    </row>
    <row r="42" spans="7:12" x14ac:dyDescent="0.2">
      <c r="G42">
        <f t="shared" si="0"/>
        <v>0</v>
      </c>
      <c r="I42">
        <f t="shared" si="1"/>
        <v>0</v>
      </c>
      <c r="K42">
        <f t="shared" si="2"/>
        <v>0</v>
      </c>
      <c r="L42">
        <f t="shared" si="3"/>
        <v>0</v>
      </c>
    </row>
    <row r="43" spans="7:12" x14ac:dyDescent="0.2">
      <c r="G43">
        <f t="shared" si="0"/>
        <v>0</v>
      </c>
      <c r="I43">
        <f t="shared" si="1"/>
        <v>0</v>
      </c>
      <c r="K43">
        <f t="shared" si="2"/>
        <v>0</v>
      </c>
      <c r="L43">
        <f t="shared" si="3"/>
        <v>0</v>
      </c>
    </row>
    <row r="44" spans="7:12" x14ac:dyDescent="0.2">
      <c r="G44">
        <f t="shared" si="0"/>
        <v>0</v>
      </c>
      <c r="I44">
        <f t="shared" si="1"/>
        <v>0</v>
      </c>
      <c r="K44">
        <f t="shared" si="2"/>
        <v>0</v>
      </c>
      <c r="L44">
        <f t="shared" si="3"/>
        <v>0</v>
      </c>
    </row>
    <row r="45" spans="7:12" x14ac:dyDescent="0.2">
      <c r="G45">
        <f t="shared" si="0"/>
        <v>0</v>
      </c>
      <c r="I45">
        <f t="shared" si="1"/>
        <v>0</v>
      </c>
      <c r="K45">
        <f t="shared" si="2"/>
        <v>0</v>
      </c>
      <c r="L45">
        <f t="shared" si="3"/>
        <v>0</v>
      </c>
    </row>
    <row r="46" spans="7:12" x14ac:dyDescent="0.2">
      <c r="G46">
        <f t="shared" si="0"/>
        <v>0</v>
      </c>
      <c r="I46">
        <f t="shared" si="1"/>
        <v>0</v>
      </c>
      <c r="K46">
        <f t="shared" si="2"/>
        <v>0</v>
      </c>
      <c r="L46">
        <f t="shared" si="3"/>
        <v>0</v>
      </c>
    </row>
    <row r="47" spans="7:12" x14ac:dyDescent="0.2">
      <c r="G47">
        <f t="shared" si="0"/>
        <v>0</v>
      </c>
      <c r="I47">
        <f t="shared" si="1"/>
        <v>0</v>
      </c>
      <c r="K47">
        <f t="shared" si="2"/>
        <v>0</v>
      </c>
      <c r="L47">
        <f t="shared" si="3"/>
        <v>0</v>
      </c>
    </row>
    <row r="48" spans="7:12" x14ac:dyDescent="0.2">
      <c r="G48">
        <f t="shared" si="0"/>
        <v>0</v>
      </c>
      <c r="I48">
        <f t="shared" si="1"/>
        <v>0</v>
      </c>
      <c r="K48">
        <f t="shared" si="2"/>
        <v>0</v>
      </c>
      <c r="L48">
        <f t="shared" si="3"/>
        <v>0</v>
      </c>
    </row>
    <row r="49" spans="7:12" x14ac:dyDescent="0.2">
      <c r="G49">
        <f t="shared" si="0"/>
        <v>0</v>
      </c>
      <c r="I49">
        <f t="shared" si="1"/>
        <v>0</v>
      </c>
      <c r="K49">
        <f t="shared" si="2"/>
        <v>0</v>
      </c>
      <c r="L49">
        <f t="shared" si="3"/>
        <v>0</v>
      </c>
    </row>
    <row r="50" spans="7:12" x14ac:dyDescent="0.2">
      <c r="G50">
        <f t="shared" si="0"/>
        <v>0</v>
      </c>
      <c r="I50">
        <f t="shared" si="1"/>
        <v>0</v>
      </c>
      <c r="K50">
        <f t="shared" si="2"/>
        <v>0</v>
      </c>
      <c r="L50">
        <f t="shared" si="3"/>
        <v>0</v>
      </c>
    </row>
    <row r="51" spans="7:12" x14ac:dyDescent="0.2">
      <c r="G51">
        <f t="shared" si="0"/>
        <v>0</v>
      </c>
      <c r="I51">
        <f t="shared" si="1"/>
        <v>0</v>
      </c>
      <c r="K51">
        <f t="shared" si="2"/>
        <v>0</v>
      </c>
      <c r="L51">
        <f t="shared" si="3"/>
        <v>0</v>
      </c>
    </row>
    <row r="52" spans="7:12" x14ac:dyDescent="0.2">
      <c r="G52">
        <f t="shared" si="0"/>
        <v>0</v>
      </c>
      <c r="I52">
        <f t="shared" si="1"/>
        <v>0</v>
      </c>
      <c r="K52">
        <f t="shared" si="2"/>
        <v>0</v>
      </c>
      <c r="L52">
        <f t="shared" si="3"/>
        <v>0</v>
      </c>
    </row>
    <row r="53" spans="7:12" x14ac:dyDescent="0.2">
      <c r="G53">
        <f t="shared" si="0"/>
        <v>0</v>
      </c>
      <c r="I53">
        <f t="shared" si="1"/>
        <v>0</v>
      </c>
      <c r="K53">
        <f t="shared" si="2"/>
        <v>0</v>
      </c>
      <c r="L53">
        <f t="shared" si="3"/>
        <v>0</v>
      </c>
    </row>
    <row r="54" spans="7:12" x14ac:dyDescent="0.2">
      <c r="G54">
        <f t="shared" si="0"/>
        <v>0</v>
      </c>
      <c r="I54">
        <f t="shared" si="1"/>
        <v>0</v>
      </c>
      <c r="K54">
        <f t="shared" si="2"/>
        <v>0</v>
      </c>
      <c r="L54">
        <f t="shared" si="3"/>
        <v>0</v>
      </c>
    </row>
    <row r="55" spans="7:12" x14ac:dyDescent="0.2">
      <c r="G55">
        <f t="shared" si="0"/>
        <v>0</v>
      </c>
      <c r="I55">
        <f t="shared" si="1"/>
        <v>0</v>
      </c>
      <c r="K55">
        <f t="shared" si="2"/>
        <v>0</v>
      </c>
      <c r="L55">
        <f t="shared" si="3"/>
        <v>0</v>
      </c>
    </row>
    <row r="56" spans="7:12" x14ac:dyDescent="0.2">
      <c r="G56">
        <f t="shared" si="0"/>
        <v>0</v>
      </c>
      <c r="I56">
        <f t="shared" si="1"/>
        <v>0</v>
      </c>
      <c r="K56">
        <f t="shared" si="2"/>
        <v>0</v>
      </c>
      <c r="L56">
        <f t="shared" si="3"/>
        <v>0</v>
      </c>
    </row>
    <row r="57" spans="7:12" x14ac:dyDescent="0.2">
      <c r="G57">
        <f t="shared" si="0"/>
        <v>0</v>
      </c>
      <c r="I57">
        <f t="shared" si="1"/>
        <v>0</v>
      </c>
      <c r="K57">
        <f t="shared" si="2"/>
        <v>0</v>
      </c>
      <c r="L57">
        <f t="shared" si="3"/>
        <v>0</v>
      </c>
    </row>
    <row r="58" spans="7:12" x14ac:dyDescent="0.2">
      <c r="G58">
        <f t="shared" si="0"/>
        <v>0</v>
      </c>
      <c r="I58">
        <f t="shared" si="1"/>
        <v>0</v>
      </c>
      <c r="K58">
        <f t="shared" si="2"/>
        <v>0</v>
      </c>
      <c r="L58">
        <f t="shared" si="3"/>
        <v>0</v>
      </c>
    </row>
    <row r="59" spans="7:12" x14ac:dyDescent="0.2">
      <c r="G59">
        <f t="shared" si="0"/>
        <v>0</v>
      </c>
      <c r="I59">
        <f t="shared" si="1"/>
        <v>0</v>
      </c>
      <c r="K59">
        <f t="shared" si="2"/>
        <v>0</v>
      </c>
      <c r="L59">
        <f t="shared" si="3"/>
        <v>0</v>
      </c>
    </row>
    <row r="60" spans="7:12" x14ac:dyDescent="0.2">
      <c r="G60">
        <f t="shared" si="0"/>
        <v>0</v>
      </c>
      <c r="I60">
        <f t="shared" si="1"/>
        <v>0</v>
      </c>
      <c r="K60">
        <f t="shared" si="2"/>
        <v>0</v>
      </c>
      <c r="L60">
        <f t="shared" si="3"/>
        <v>0</v>
      </c>
    </row>
    <row r="61" spans="7:12" x14ac:dyDescent="0.2">
      <c r="G61">
        <f t="shared" si="0"/>
        <v>0</v>
      </c>
      <c r="I61">
        <f t="shared" si="1"/>
        <v>0</v>
      </c>
      <c r="K61">
        <f t="shared" si="2"/>
        <v>0</v>
      </c>
      <c r="L61">
        <f t="shared" si="3"/>
        <v>0</v>
      </c>
    </row>
    <row r="62" spans="7:12" x14ac:dyDescent="0.2">
      <c r="G62">
        <f t="shared" si="0"/>
        <v>0</v>
      </c>
      <c r="I62">
        <f t="shared" si="1"/>
        <v>0</v>
      </c>
      <c r="K62">
        <f t="shared" si="2"/>
        <v>0</v>
      </c>
      <c r="L62">
        <f t="shared" si="3"/>
        <v>0</v>
      </c>
    </row>
    <row r="63" spans="7:12" x14ac:dyDescent="0.2">
      <c r="G63">
        <f t="shared" si="0"/>
        <v>0</v>
      </c>
      <c r="I63">
        <f t="shared" si="1"/>
        <v>0</v>
      </c>
      <c r="K63">
        <f t="shared" si="2"/>
        <v>0</v>
      </c>
      <c r="L63">
        <f t="shared" si="3"/>
        <v>0</v>
      </c>
    </row>
    <row r="64" spans="7:12" x14ac:dyDescent="0.2">
      <c r="G64">
        <f t="shared" si="0"/>
        <v>0</v>
      </c>
      <c r="I64">
        <f t="shared" si="1"/>
        <v>0</v>
      </c>
      <c r="K64">
        <f t="shared" si="2"/>
        <v>0</v>
      </c>
      <c r="L64">
        <f t="shared" si="3"/>
        <v>0</v>
      </c>
    </row>
    <row r="65" spans="7:12" x14ac:dyDescent="0.2">
      <c r="G65">
        <f t="shared" si="0"/>
        <v>0</v>
      </c>
      <c r="I65">
        <f t="shared" si="1"/>
        <v>0</v>
      </c>
      <c r="K65">
        <f t="shared" si="2"/>
        <v>0</v>
      </c>
      <c r="L65">
        <f t="shared" si="3"/>
        <v>0</v>
      </c>
    </row>
    <row r="66" spans="7:12" x14ac:dyDescent="0.2">
      <c r="G66">
        <f t="shared" si="0"/>
        <v>0</v>
      </c>
      <c r="I66">
        <f t="shared" si="1"/>
        <v>0</v>
      </c>
      <c r="K66">
        <f t="shared" si="2"/>
        <v>0</v>
      </c>
      <c r="L66">
        <f t="shared" si="3"/>
        <v>0</v>
      </c>
    </row>
    <row r="67" spans="7:12" x14ac:dyDescent="0.2">
      <c r="G67">
        <f t="shared" si="0"/>
        <v>0</v>
      </c>
      <c r="I67">
        <f t="shared" si="1"/>
        <v>0</v>
      </c>
      <c r="K67">
        <f t="shared" si="2"/>
        <v>0</v>
      </c>
      <c r="L67">
        <f t="shared" si="3"/>
        <v>0</v>
      </c>
    </row>
  </sheetData>
  <mergeCells count="9">
    <mergeCell ref="H1:I1"/>
    <mergeCell ref="J1:K1"/>
    <mergeCell ref="L1:L2"/>
    <mergeCell ref="A1:A2"/>
    <mergeCell ref="B1:B2"/>
    <mergeCell ref="C1:C2"/>
    <mergeCell ref="D1:D2"/>
    <mergeCell ref="E1:E2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1"/>
  <sheetViews>
    <sheetView tabSelected="1" workbookViewId="0">
      <selection activeCell="B165" sqref="B165"/>
    </sheetView>
  </sheetViews>
  <sheetFormatPr baseColWidth="10" defaultColWidth="8.83203125" defaultRowHeight="15" x14ac:dyDescent="0.2"/>
  <cols>
    <col min="1" max="1" width="19.33203125" style="1" customWidth="1"/>
    <col min="2" max="2" width="56.6640625" style="1" customWidth="1"/>
    <col min="7" max="7" width="9" bestFit="1" customWidth="1"/>
    <col min="11" max="11" width="9" bestFit="1" customWidth="1"/>
    <col min="12" max="12" width="16.6640625" customWidth="1"/>
    <col min="13" max="13" width="25.5" style="6" customWidth="1"/>
  </cols>
  <sheetData>
    <row r="1" spans="1:13" x14ac:dyDescent="0.2">
      <c r="A1" s="4" t="s">
        <v>72</v>
      </c>
      <c r="B1" s="4" t="s">
        <v>73</v>
      </c>
      <c r="C1" s="3" t="s">
        <v>74</v>
      </c>
      <c r="D1" s="3" t="s">
        <v>75</v>
      </c>
      <c r="E1" s="3" t="s">
        <v>76</v>
      </c>
      <c r="F1" s="3" t="s">
        <v>77</v>
      </c>
      <c r="G1" s="3"/>
      <c r="H1" s="3" t="s">
        <v>78</v>
      </c>
      <c r="I1" s="3"/>
      <c r="J1" s="3" t="s">
        <v>79</v>
      </c>
      <c r="K1" s="3"/>
      <c r="L1" s="3" t="s">
        <v>86</v>
      </c>
      <c r="M1" s="7" t="s">
        <v>102</v>
      </c>
    </row>
    <row r="2" spans="1:13" x14ac:dyDescent="0.2">
      <c r="A2" s="4"/>
      <c r="B2" s="4"/>
      <c r="C2" s="3"/>
      <c r="D2" s="3"/>
      <c r="E2" s="3"/>
      <c r="F2" t="s">
        <v>80</v>
      </c>
      <c r="G2" t="s">
        <v>81</v>
      </c>
      <c r="H2" t="s">
        <v>82</v>
      </c>
      <c r="I2" t="s">
        <v>83</v>
      </c>
      <c r="J2" t="s">
        <v>84</v>
      </c>
      <c r="K2" t="s">
        <v>85</v>
      </c>
      <c r="L2" s="3"/>
      <c r="M2" s="7"/>
    </row>
    <row r="3" spans="1:13" s="14" customFormat="1" ht="30" x14ac:dyDescent="0.2">
      <c r="A3" s="5" t="s">
        <v>87</v>
      </c>
      <c r="B3" s="5"/>
      <c r="M3" s="19" t="s">
        <v>215</v>
      </c>
    </row>
    <row r="4" spans="1:13" x14ac:dyDescent="0.2">
      <c r="A4" s="1" t="s">
        <v>111</v>
      </c>
      <c r="B4" s="1" t="s">
        <v>112</v>
      </c>
      <c r="C4" t="s">
        <v>133</v>
      </c>
      <c r="D4">
        <v>23.14</v>
      </c>
      <c r="E4">
        <v>0.08</v>
      </c>
      <c r="F4">
        <v>0</v>
      </c>
      <c r="G4" s="9">
        <f>F4*D4*(1+E4)</f>
        <v>0</v>
      </c>
      <c r="H4">
        <v>30</v>
      </c>
      <c r="I4" s="9">
        <f>H4*D4</f>
        <v>694.2</v>
      </c>
      <c r="J4">
        <v>50</v>
      </c>
      <c r="K4" s="9">
        <f>J4*D4</f>
        <v>1157</v>
      </c>
      <c r="L4" s="9">
        <f>G4+I4+K4</f>
        <v>1851.2</v>
      </c>
      <c r="M4" s="6" t="s">
        <v>136</v>
      </c>
    </row>
    <row r="5" spans="1:13" ht="30" x14ac:dyDescent="0.2">
      <c r="A5" s="1" t="s">
        <v>88</v>
      </c>
      <c r="B5" s="1" t="s">
        <v>113</v>
      </c>
      <c r="C5" t="s">
        <v>133</v>
      </c>
      <c r="D5">
        <v>5.0999999999999996</v>
      </c>
      <c r="E5">
        <v>0.08</v>
      </c>
      <c r="F5">
        <v>20</v>
      </c>
      <c r="G5" s="9">
        <f t="shared" ref="G5:G75" si="0">F5*D5*(1+E5)</f>
        <v>110.16000000000001</v>
      </c>
      <c r="H5">
        <v>10</v>
      </c>
      <c r="I5" s="9">
        <f t="shared" ref="I5:I68" si="1">H5*D5</f>
        <v>51</v>
      </c>
      <c r="J5">
        <v>20</v>
      </c>
      <c r="K5" s="9">
        <f t="shared" ref="K5:K75" si="2">J5*D5</f>
        <v>102</v>
      </c>
      <c r="L5" s="9">
        <f t="shared" ref="L5:L75" si="3">G5+I5+K5</f>
        <v>263.16000000000003</v>
      </c>
    </row>
    <row r="6" spans="1:13" x14ac:dyDescent="0.2">
      <c r="A6" s="1" t="s">
        <v>89</v>
      </c>
      <c r="B6" s="1" t="s">
        <v>114</v>
      </c>
      <c r="C6" t="s">
        <v>133</v>
      </c>
      <c r="D6">
        <v>5.0999999999999996</v>
      </c>
      <c r="E6">
        <v>0.08</v>
      </c>
      <c r="F6">
        <v>0</v>
      </c>
      <c r="G6" s="9">
        <f t="shared" si="0"/>
        <v>0</v>
      </c>
      <c r="H6">
        <v>30</v>
      </c>
      <c r="I6" s="9">
        <f t="shared" si="1"/>
        <v>153</v>
      </c>
      <c r="J6">
        <v>50</v>
      </c>
      <c r="K6" s="9">
        <f t="shared" si="2"/>
        <v>254.99999999999997</v>
      </c>
      <c r="L6" s="9">
        <f t="shared" si="3"/>
        <v>408</v>
      </c>
    </row>
    <row r="7" spans="1:13" x14ac:dyDescent="0.2">
      <c r="A7" s="1" t="s">
        <v>90</v>
      </c>
      <c r="B7" s="1" t="s">
        <v>115</v>
      </c>
      <c r="C7" t="s">
        <v>133</v>
      </c>
      <c r="D7">
        <v>28.24</v>
      </c>
      <c r="E7">
        <v>0</v>
      </c>
      <c r="F7">
        <v>3</v>
      </c>
      <c r="G7" s="9">
        <f t="shared" si="0"/>
        <v>84.72</v>
      </c>
      <c r="H7">
        <v>1</v>
      </c>
      <c r="I7" s="9">
        <f t="shared" si="1"/>
        <v>28.24</v>
      </c>
      <c r="J7">
        <v>4</v>
      </c>
      <c r="K7" s="9">
        <f t="shared" si="2"/>
        <v>112.96</v>
      </c>
      <c r="L7" s="9">
        <f t="shared" si="3"/>
        <v>225.92</v>
      </c>
    </row>
    <row r="8" spans="1:13" x14ac:dyDescent="0.2">
      <c r="A8" s="1" t="s">
        <v>91</v>
      </c>
      <c r="B8" s="1" t="s">
        <v>116</v>
      </c>
      <c r="C8" t="s">
        <v>134</v>
      </c>
      <c r="D8">
        <v>1</v>
      </c>
      <c r="E8">
        <v>0</v>
      </c>
      <c r="F8">
        <v>130</v>
      </c>
      <c r="G8" s="9">
        <f t="shared" si="0"/>
        <v>130</v>
      </c>
      <c r="H8">
        <v>25</v>
      </c>
      <c r="I8" s="9">
        <f t="shared" si="1"/>
        <v>25</v>
      </c>
      <c r="J8">
        <v>20</v>
      </c>
      <c r="K8" s="9">
        <f t="shared" si="2"/>
        <v>20</v>
      </c>
      <c r="L8" s="9">
        <f t="shared" si="3"/>
        <v>175</v>
      </c>
    </row>
    <row r="9" spans="1:13" x14ac:dyDescent="0.2">
      <c r="A9" s="1" t="s">
        <v>92</v>
      </c>
      <c r="B9" s="1" t="s">
        <v>119</v>
      </c>
      <c r="C9" t="s">
        <v>133</v>
      </c>
      <c r="D9">
        <v>5.0999999999999996</v>
      </c>
      <c r="E9">
        <v>0.1</v>
      </c>
      <c r="F9">
        <v>55</v>
      </c>
      <c r="G9" s="9">
        <f t="shared" si="0"/>
        <v>308.55</v>
      </c>
      <c r="H9">
        <v>30</v>
      </c>
      <c r="I9" s="9">
        <f t="shared" si="1"/>
        <v>153</v>
      </c>
      <c r="J9">
        <v>35</v>
      </c>
      <c r="K9" s="9">
        <f t="shared" si="2"/>
        <v>178.5</v>
      </c>
      <c r="L9" s="9">
        <f t="shared" si="3"/>
        <v>640.04999999999995</v>
      </c>
      <c r="M9" s="6" t="s">
        <v>117</v>
      </c>
    </row>
    <row r="10" spans="1:13" x14ac:dyDescent="0.2">
      <c r="A10" s="1" t="s">
        <v>93</v>
      </c>
      <c r="B10" s="1" t="s">
        <v>118</v>
      </c>
      <c r="C10" t="s">
        <v>133</v>
      </c>
      <c r="D10">
        <v>10.89</v>
      </c>
      <c r="E10">
        <v>0.1</v>
      </c>
      <c r="F10">
        <v>15</v>
      </c>
      <c r="G10" s="9">
        <f t="shared" si="0"/>
        <v>179.68500000000003</v>
      </c>
      <c r="H10">
        <v>3</v>
      </c>
      <c r="I10" s="9">
        <f t="shared" si="1"/>
        <v>32.67</v>
      </c>
      <c r="J10">
        <v>5</v>
      </c>
      <c r="K10" s="9">
        <f t="shared" si="2"/>
        <v>54.45</v>
      </c>
      <c r="L10" s="9">
        <f t="shared" si="3"/>
        <v>266.80500000000001</v>
      </c>
    </row>
    <row r="11" spans="1:13" s="14" customFormat="1" x14ac:dyDescent="0.2">
      <c r="A11" s="5" t="s">
        <v>94</v>
      </c>
      <c r="B11" s="5"/>
      <c r="G11" s="18">
        <f t="shared" si="0"/>
        <v>0</v>
      </c>
      <c r="I11" s="18">
        <f t="shared" si="1"/>
        <v>0</v>
      </c>
      <c r="K11" s="18">
        <f t="shared" si="2"/>
        <v>0</v>
      </c>
      <c r="L11" s="18">
        <f t="shared" si="3"/>
        <v>0</v>
      </c>
      <c r="M11" s="8"/>
    </row>
    <row r="12" spans="1:13" x14ac:dyDescent="0.2">
      <c r="A12" s="1" t="s">
        <v>95</v>
      </c>
      <c r="B12" s="1" t="s">
        <v>112</v>
      </c>
      <c r="C12" t="s">
        <v>133</v>
      </c>
      <c r="D12">
        <v>18.38</v>
      </c>
      <c r="E12">
        <v>0.08</v>
      </c>
      <c r="F12">
        <v>0</v>
      </c>
      <c r="G12" s="9">
        <f t="shared" si="0"/>
        <v>0</v>
      </c>
      <c r="H12">
        <v>30</v>
      </c>
      <c r="I12" s="9">
        <f t="shared" si="1"/>
        <v>551.4</v>
      </c>
      <c r="J12">
        <v>50</v>
      </c>
      <c r="K12" s="9">
        <f t="shared" si="2"/>
        <v>919</v>
      </c>
      <c r="L12" s="9">
        <f t="shared" si="3"/>
        <v>1470.4</v>
      </c>
      <c r="M12" s="6" t="s">
        <v>258</v>
      </c>
    </row>
    <row r="13" spans="1:13" ht="30" x14ac:dyDescent="0.2">
      <c r="A13" s="1" t="s">
        <v>96</v>
      </c>
      <c r="B13" s="1" t="s">
        <v>113</v>
      </c>
      <c r="C13" t="s">
        <v>133</v>
      </c>
      <c r="D13">
        <v>4.4000000000000004</v>
      </c>
      <c r="E13">
        <v>0.08</v>
      </c>
      <c r="F13">
        <v>20</v>
      </c>
      <c r="G13" s="9">
        <f t="shared" si="0"/>
        <v>95.04</v>
      </c>
      <c r="H13">
        <v>10</v>
      </c>
      <c r="I13" s="9">
        <f t="shared" si="1"/>
        <v>44</v>
      </c>
      <c r="J13">
        <v>20</v>
      </c>
      <c r="K13" s="9">
        <f t="shared" si="2"/>
        <v>88</v>
      </c>
      <c r="L13" s="9">
        <f t="shared" si="3"/>
        <v>227.04000000000002</v>
      </c>
    </row>
    <row r="14" spans="1:13" x14ac:dyDescent="0.2">
      <c r="A14" s="1" t="s">
        <v>90</v>
      </c>
      <c r="B14" s="1" t="s">
        <v>115</v>
      </c>
      <c r="C14" t="s">
        <v>133</v>
      </c>
      <c r="D14">
        <v>22.78</v>
      </c>
      <c r="E14">
        <v>0</v>
      </c>
      <c r="F14">
        <v>3</v>
      </c>
      <c r="G14" s="9">
        <f t="shared" si="0"/>
        <v>68.34</v>
      </c>
      <c r="H14">
        <v>1</v>
      </c>
      <c r="I14" s="9">
        <f t="shared" si="1"/>
        <v>22.78</v>
      </c>
      <c r="J14">
        <v>4</v>
      </c>
      <c r="K14" s="9">
        <f t="shared" si="2"/>
        <v>91.12</v>
      </c>
      <c r="L14" s="9">
        <f t="shared" si="3"/>
        <v>182.24</v>
      </c>
    </row>
    <row r="15" spans="1:13" x14ac:dyDescent="0.2">
      <c r="A15" s="1" t="s">
        <v>89</v>
      </c>
      <c r="B15" s="1" t="s">
        <v>114</v>
      </c>
      <c r="C15" t="s">
        <v>133</v>
      </c>
      <c r="D15">
        <v>3.78</v>
      </c>
      <c r="E15">
        <v>0.08</v>
      </c>
      <c r="F15">
        <v>0</v>
      </c>
      <c r="G15" s="9">
        <f t="shared" si="0"/>
        <v>0</v>
      </c>
      <c r="H15">
        <v>30</v>
      </c>
      <c r="I15" s="9">
        <f t="shared" si="1"/>
        <v>113.39999999999999</v>
      </c>
      <c r="J15">
        <v>50</v>
      </c>
      <c r="K15" s="9">
        <f t="shared" si="2"/>
        <v>189</v>
      </c>
      <c r="L15" s="9">
        <f t="shared" si="3"/>
        <v>302.39999999999998</v>
      </c>
    </row>
    <row r="16" spans="1:13" ht="30" x14ac:dyDescent="0.2">
      <c r="A16" s="1" t="s">
        <v>97</v>
      </c>
      <c r="B16" s="1" t="s">
        <v>120</v>
      </c>
      <c r="C16" t="s">
        <v>135</v>
      </c>
      <c r="D16">
        <v>2</v>
      </c>
      <c r="E16">
        <v>0</v>
      </c>
      <c r="F16">
        <v>75</v>
      </c>
      <c r="G16" s="9">
        <f t="shared" si="0"/>
        <v>150</v>
      </c>
      <c r="H16">
        <v>2</v>
      </c>
      <c r="I16" s="9">
        <f t="shared" si="1"/>
        <v>4</v>
      </c>
      <c r="J16">
        <v>5</v>
      </c>
      <c r="K16" s="9">
        <f t="shared" si="2"/>
        <v>10</v>
      </c>
      <c r="L16" s="9">
        <f t="shared" si="3"/>
        <v>164</v>
      </c>
      <c r="M16" s="6" t="s">
        <v>124</v>
      </c>
    </row>
    <row r="17" spans="1:13" x14ac:dyDescent="0.2">
      <c r="A17" s="1" t="s">
        <v>98</v>
      </c>
      <c r="B17" s="1" t="s">
        <v>121</v>
      </c>
      <c r="C17" t="s">
        <v>160</v>
      </c>
      <c r="D17">
        <v>1</v>
      </c>
      <c r="E17">
        <v>0</v>
      </c>
      <c r="F17">
        <v>130</v>
      </c>
      <c r="G17" s="9">
        <f t="shared" si="0"/>
        <v>130</v>
      </c>
      <c r="H17">
        <v>25</v>
      </c>
      <c r="I17" s="9">
        <f t="shared" si="1"/>
        <v>25</v>
      </c>
      <c r="J17">
        <v>20</v>
      </c>
      <c r="K17" s="9">
        <f t="shared" si="2"/>
        <v>20</v>
      </c>
      <c r="L17" s="9">
        <f t="shared" si="3"/>
        <v>175</v>
      </c>
    </row>
    <row r="18" spans="1:13" x14ac:dyDescent="0.2">
      <c r="A18" s="1" t="s">
        <v>99</v>
      </c>
      <c r="B18" s="1" t="s">
        <v>119</v>
      </c>
      <c r="C18" t="s">
        <v>133</v>
      </c>
      <c r="D18">
        <v>4.4000000000000004</v>
      </c>
      <c r="E18">
        <v>0.1</v>
      </c>
      <c r="F18">
        <v>55</v>
      </c>
      <c r="G18" s="9">
        <f t="shared" si="0"/>
        <v>266.20000000000005</v>
      </c>
      <c r="H18">
        <v>30</v>
      </c>
      <c r="I18" s="9">
        <f t="shared" si="1"/>
        <v>132</v>
      </c>
      <c r="J18">
        <v>35</v>
      </c>
      <c r="K18" s="9">
        <f t="shared" si="2"/>
        <v>154</v>
      </c>
      <c r="L18" s="9">
        <f t="shared" si="3"/>
        <v>552.20000000000005</v>
      </c>
    </row>
    <row r="19" spans="1:13" x14ac:dyDescent="0.2">
      <c r="A19" s="1" t="s">
        <v>100</v>
      </c>
      <c r="B19" s="1" t="s">
        <v>118</v>
      </c>
      <c r="C19" t="s">
        <v>133</v>
      </c>
      <c r="D19">
        <v>8.66</v>
      </c>
      <c r="E19">
        <v>0.1</v>
      </c>
      <c r="F19">
        <v>15</v>
      </c>
      <c r="G19" s="9">
        <f t="shared" si="0"/>
        <v>142.89000000000001</v>
      </c>
      <c r="H19">
        <v>3</v>
      </c>
      <c r="I19" s="9">
        <f t="shared" si="1"/>
        <v>25.98</v>
      </c>
      <c r="J19">
        <v>5</v>
      </c>
      <c r="K19" s="9">
        <f t="shared" si="2"/>
        <v>43.3</v>
      </c>
      <c r="L19" s="9">
        <f t="shared" si="3"/>
        <v>212.17000000000002</v>
      </c>
    </row>
    <row r="20" spans="1:13" ht="30" x14ac:dyDescent="0.2">
      <c r="A20" s="1" t="s">
        <v>101</v>
      </c>
      <c r="B20" s="1" t="s">
        <v>122</v>
      </c>
      <c r="C20" t="s">
        <v>133</v>
      </c>
      <c r="D20">
        <v>13</v>
      </c>
      <c r="E20">
        <v>0.1</v>
      </c>
      <c r="F20">
        <v>25</v>
      </c>
      <c r="G20" s="9">
        <f t="shared" si="0"/>
        <v>357.50000000000006</v>
      </c>
      <c r="H20">
        <v>3</v>
      </c>
      <c r="I20" s="9">
        <f t="shared" si="1"/>
        <v>39</v>
      </c>
      <c r="J20">
        <v>10</v>
      </c>
      <c r="K20" s="9">
        <f t="shared" si="2"/>
        <v>130</v>
      </c>
      <c r="L20" s="9">
        <f t="shared" si="3"/>
        <v>526.5</v>
      </c>
      <c r="M20" s="6" t="s">
        <v>123</v>
      </c>
    </row>
    <row r="21" spans="1:13" s="14" customFormat="1" x14ac:dyDescent="0.2">
      <c r="A21" s="5" t="s">
        <v>103</v>
      </c>
      <c r="B21" s="5"/>
      <c r="G21" s="18">
        <f t="shared" si="0"/>
        <v>0</v>
      </c>
      <c r="I21" s="18">
        <f t="shared" si="1"/>
        <v>0</v>
      </c>
      <c r="K21" s="18">
        <f t="shared" si="2"/>
        <v>0</v>
      </c>
      <c r="L21" s="18">
        <f t="shared" si="3"/>
        <v>0</v>
      </c>
      <c r="M21" s="8"/>
    </row>
    <row r="22" spans="1:13" ht="30" x14ac:dyDescent="0.2">
      <c r="A22" s="1" t="s">
        <v>125</v>
      </c>
      <c r="B22" s="1" t="s">
        <v>126</v>
      </c>
      <c r="C22" t="s">
        <v>133</v>
      </c>
      <c r="D22">
        <v>51.25</v>
      </c>
      <c r="E22">
        <v>0.08</v>
      </c>
      <c r="F22">
        <v>4</v>
      </c>
      <c r="G22" s="9">
        <f t="shared" si="0"/>
        <v>221.4</v>
      </c>
      <c r="H22">
        <v>2</v>
      </c>
      <c r="I22" s="9">
        <f t="shared" si="1"/>
        <v>102.5</v>
      </c>
      <c r="J22">
        <v>8</v>
      </c>
      <c r="K22" s="9">
        <f t="shared" si="2"/>
        <v>410</v>
      </c>
      <c r="L22" s="9">
        <f t="shared" si="3"/>
        <v>733.9</v>
      </c>
      <c r="M22" s="6" t="s">
        <v>210</v>
      </c>
    </row>
    <row r="23" spans="1:13" x14ac:dyDescent="0.2">
      <c r="A23" s="1" t="s">
        <v>104</v>
      </c>
      <c r="B23" s="1" t="s">
        <v>127</v>
      </c>
      <c r="C23" t="s">
        <v>133</v>
      </c>
      <c r="D23">
        <v>51.25</v>
      </c>
      <c r="E23">
        <v>0.08</v>
      </c>
      <c r="F23">
        <v>1</v>
      </c>
      <c r="G23" s="9">
        <f t="shared" si="0"/>
        <v>55.35</v>
      </c>
      <c r="H23">
        <v>0.5</v>
      </c>
      <c r="I23" s="9">
        <f t="shared" si="1"/>
        <v>25.625</v>
      </c>
      <c r="J23">
        <v>5</v>
      </c>
      <c r="K23" s="9">
        <f t="shared" si="2"/>
        <v>256.25</v>
      </c>
      <c r="L23" s="9">
        <f t="shared" si="3"/>
        <v>337.22500000000002</v>
      </c>
    </row>
    <row r="24" spans="1:13" ht="30" x14ac:dyDescent="0.2">
      <c r="A24" s="1" t="s">
        <v>105</v>
      </c>
      <c r="B24" s="1" t="s">
        <v>128</v>
      </c>
      <c r="C24" t="s">
        <v>133</v>
      </c>
      <c r="D24">
        <v>51.25</v>
      </c>
      <c r="E24">
        <v>0.08</v>
      </c>
      <c r="F24">
        <v>12</v>
      </c>
      <c r="G24" s="9">
        <f t="shared" si="0"/>
        <v>664.2</v>
      </c>
      <c r="H24">
        <v>1</v>
      </c>
      <c r="I24" s="9">
        <f t="shared" si="1"/>
        <v>51.25</v>
      </c>
      <c r="J24">
        <v>12</v>
      </c>
      <c r="K24" s="9">
        <f t="shared" si="2"/>
        <v>615</v>
      </c>
      <c r="L24" s="9">
        <f t="shared" si="3"/>
        <v>1330.45</v>
      </c>
      <c r="M24" s="6" t="s">
        <v>129</v>
      </c>
    </row>
    <row r="25" spans="1:13" x14ac:dyDescent="0.2">
      <c r="A25" s="1" t="s">
        <v>106</v>
      </c>
      <c r="B25" s="1" t="s">
        <v>121</v>
      </c>
      <c r="C25" t="s">
        <v>160</v>
      </c>
      <c r="D25">
        <v>1</v>
      </c>
      <c r="E25">
        <v>0</v>
      </c>
      <c r="F25">
        <v>130</v>
      </c>
      <c r="G25" s="9">
        <f t="shared" si="0"/>
        <v>130</v>
      </c>
      <c r="H25">
        <v>25</v>
      </c>
      <c r="I25" s="9">
        <f t="shared" si="1"/>
        <v>25</v>
      </c>
      <c r="J25">
        <v>20</v>
      </c>
      <c r="K25" s="9">
        <f t="shared" si="2"/>
        <v>20</v>
      </c>
      <c r="L25" s="9">
        <f t="shared" si="3"/>
        <v>175</v>
      </c>
    </row>
    <row r="26" spans="1:13" x14ac:dyDescent="0.2">
      <c r="A26" s="1" t="s">
        <v>107</v>
      </c>
      <c r="B26" s="1" t="s">
        <v>130</v>
      </c>
      <c r="C26" t="s">
        <v>133</v>
      </c>
      <c r="D26">
        <v>15.6</v>
      </c>
      <c r="E26">
        <v>0.08</v>
      </c>
      <c r="F26">
        <v>15</v>
      </c>
      <c r="G26" s="9">
        <f t="shared" si="0"/>
        <v>252.72000000000003</v>
      </c>
      <c r="I26" s="9">
        <f t="shared" si="1"/>
        <v>0</v>
      </c>
      <c r="J26">
        <v>0</v>
      </c>
      <c r="K26" s="9">
        <f t="shared" si="2"/>
        <v>0</v>
      </c>
      <c r="L26" s="9">
        <f t="shared" si="3"/>
        <v>252.72000000000003</v>
      </c>
    </row>
    <row r="27" spans="1:13" x14ac:dyDescent="0.2">
      <c r="A27" s="1" t="s">
        <v>108</v>
      </c>
      <c r="B27" s="1" t="s">
        <v>131</v>
      </c>
      <c r="C27" t="s">
        <v>160</v>
      </c>
      <c r="D27">
        <v>1.8</v>
      </c>
      <c r="E27">
        <v>0</v>
      </c>
      <c r="F27">
        <v>160</v>
      </c>
      <c r="G27" s="9">
        <f t="shared" si="0"/>
        <v>288</v>
      </c>
      <c r="H27">
        <v>10</v>
      </c>
      <c r="I27" s="9">
        <f t="shared" si="1"/>
        <v>18</v>
      </c>
      <c r="J27">
        <v>40</v>
      </c>
      <c r="K27" s="9">
        <f t="shared" si="2"/>
        <v>72</v>
      </c>
      <c r="L27" s="9">
        <f t="shared" si="3"/>
        <v>378</v>
      </c>
      <c r="M27" s="6" t="s">
        <v>132</v>
      </c>
    </row>
    <row r="28" spans="1:13" s="14" customFormat="1" x14ac:dyDescent="0.2">
      <c r="A28" s="5" t="s">
        <v>109</v>
      </c>
      <c r="B28" s="5"/>
      <c r="G28" s="18">
        <f t="shared" si="0"/>
        <v>0</v>
      </c>
      <c r="I28" s="18">
        <f t="shared" si="1"/>
        <v>0</v>
      </c>
      <c r="K28" s="18">
        <f t="shared" si="2"/>
        <v>0</v>
      </c>
      <c r="L28" s="18">
        <f t="shared" si="3"/>
        <v>0</v>
      </c>
      <c r="M28" s="8"/>
    </row>
    <row r="29" spans="1:13" x14ac:dyDescent="0.2">
      <c r="A29" s="1" t="s">
        <v>110</v>
      </c>
      <c r="B29" s="1" t="s">
        <v>126</v>
      </c>
      <c r="C29" t="s">
        <v>133</v>
      </c>
      <c r="D29">
        <v>51.25</v>
      </c>
      <c r="E29">
        <v>0.08</v>
      </c>
      <c r="F29">
        <v>4</v>
      </c>
      <c r="G29" s="9">
        <f t="shared" si="0"/>
        <v>221.4</v>
      </c>
      <c r="H29">
        <v>2</v>
      </c>
      <c r="I29" s="9">
        <f t="shared" si="1"/>
        <v>102.5</v>
      </c>
      <c r="J29">
        <v>8</v>
      </c>
      <c r="K29" s="9">
        <f t="shared" si="2"/>
        <v>410</v>
      </c>
      <c r="L29" s="9">
        <f t="shared" si="3"/>
        <v>733.9</v>
      </c>
    </row>
    <row r="30" spans="1:13" x14ac:dyDescent="0.2">
      <c r="A30" s="1" t="s">
        <v>104</v>
      </c>
      <c r="B30" s="1" t="s">
        <v>127</v>
      </c>
      <c r="C30" t="s">
        <v>133</v>
      </c>
      <c r="D30">
        <v>51.25</v>
      </c>
      <c r="E30">
        <v>0.08</v>
      </c>
      <c r="F30">
        <v>1</v>
      </c>
      <c r="G30" s="9">
        <f t="shared" si="0"/>
        <v>55.35</v>
      </c>
      <c r="H30">
        <v>0.5</v>
      </c>
      <c r="I30" s="9">
        <f t="shared" si="1"/>
        <v>25.625</v>
      </c>
      <c r="J30">
        <v>5</v>
      </c>
      <c r="K30" s="9">
        <f t="shared" si="2"/>
        <v>256.25</v>
      </c>
      <c r="L30" s="9">
        <f t="shared" si="3"/>
        <v>337.22500000000002</v>
      </c>
    </row>
    <row r="31" spans="1:13" ht="30" x14ac:dyDescent="0.2">
      <c r="A31" s="1" t="s">
        <v>105</v>
      </c>
      <c r="B31" s="1" t="s">
        <v>128</v>
      </c>
      <c r="C31" t="s">
        <v>133</v>
      </c>
      <c r="D31">
        <v>51.25</v>
      </c>
      <c r="E31">
        <v>0.08</v>
      </c>
      <c r="F31">
        <v>12</v>
      </c>
      <c r="G31" s="9">
        <f t="shared" si="0"/>
        <v>664.2</v>
      </c>
      <c r="H31">
        <v>1</v>
      </c>
      <c r="I31" s="9">
        <f t="shared" si="1"/>
        <v>51.25</v>
      </c>
      <c r="J31">
        <v>12</v>
      </c>
      <c r="K31" s="9">
        <f t="shared" si="2"/>
        <v>615</v>
      </c>
      <c r="L31" s="9">
        <f t="shared" si="3"/>
        <v>1330.45</v>
      </c>
    </row>
    <row r="32" spans="1:13" x14ac:dyDescent="0.2">
      <c r="A32" s="1" t="s">
        <v>106</v>
      </c>
      <c r="B32" s="1" t="s">
        <v>121</v>
      </c>
      <c r="C32" t="s">
        <v>160</v>
      </c>
      <c r="D32">
        <v>1</v>
      </c>
      <c r="E32">
        <v>0</v>
      </c>
      <c r="F32">
        <v>130</v>
      </c>
      <c r="G32" s="9">
        <f t="shared" si="0"/>
        <v>130</v>
      </c>
      <c r="H32">
        <v>25</v>
      </c>
      <c r="I32" s="9">
        <f t="shared" si="1"/>
        <v>25</v>
      </c>
      <c r="J32">
        <v>20</v>
      </c>
      <c r="K32" s="9">
        <f t="shared" si="2"/>
        <v>20</v>
      </c>
      <c r="L32" s="9">
        <f t="shared" si="3"/>
        <v>175</v>
      </c>
    </row>
    <row r="33" spans="1:13" x14ac:dyDescent="0.2">
      <c r="A33" s="1" t="s">
        <v>107</v>
      </c>
      <c r="B33" s="1" t="s">
        <v>130</v>
      </c>
      <c r="C33" t="s">
        <v>133</v>
      </c>
      <c r="D33">
        <v>15.6</v>
      </c>
      <c r="E33">
        <v>0.08</v>
      </c>
      <c r="F33">
        <v>15</v>
      </c>
      <c r="G33" s="9">
        <f t="shared" si="0"/>
        <v>252.72000000000003</v>
      </c>
      <c r="I33" s="9">
        <f t="shared" si="1"/>
        <v>0</v>
      </c>
      <c r="J33">
        <v>0</v>
      </c>
      <c r="K33" s="9">
        <f t="shared" si="2"/>
        <v>0</v>
      </c>
      <c r="L33" s="9">
        <f t="shared" si="3"/>
        <v>252.72000000000003</v>
      </c>
    </row>
    <row r="34" spans="1:13" x14ac:dyDescent="0.2">
      <c r="A34" s="1" t="s">
        <v>108</v>
      </c>
      <c r="B34" s="1" t="s">
        <v>131</v>
      </c>
      <c r="C34" t="s">
        <v>160</v>
      </c>
      <c r="D34">
        <v>1.8</v>
      </c>
      <c r="E34">
        <v>0</v>
      </c>
      <c r="F34">
        <v>160</v>
      </c>
      <c r="G34" s="9">
        <f t="shared" si="0"/>
        <v>288</v>
      </c>
      <c r="H34">
        <v>10</v>
      </c>
      <c r="I34" s="9">
        <f t="shared" si="1"/>
        <v>18</v>
      </c>
      <c r="J34">
        <v>40</v>
      </c>
      <c r="K34" s="9">
        <f t="shared" si="2"/>
        <v>72</v>
      </c>
      <c r="L34" s="9">
        <f t="shared" si="3"/>
        <v>378</v>
      </c>
    </row>
    <row r="35" spans="1:13" s="14" customFormat="1" ht="30" x14ac:dyDescent="0.2">
      <c r="A35" s="5" t="s">
        <v>137</v>
      </c>
      <c r="B35" s="5"/>
      <c r="G35" s="18">
        <f t="shared" si="0"/>
        <v>0</v>
      </c>
      <c r="I35" s="18">
        <f t="shared" si="1"/>
        <v>0</v>
      </c>
      <c r="K35" s="18">
        <f t="shared" si="2"/>
        <v>0</v>
      </c>
      <c r="L35" s="18">
        <f t="shared" si="3"/>
        <v>0</v>
      </c>
      <c r="M35" s="19" t="s">
        <v>138</v>
      </c>
    </row>
    <row r="36" spans="1:13" x14ac:dyDescent="0.2">
      <c r="A36" s="1" t="s">
        <v>95</v>
      </c>
      <c r="B36" s="1" t="s">
        <v>112</v>
      </c>
      <c r="C36" t="s">
        <v>133</v>
      </c>
      <c r="D36">
        <v>17.399999999999999</v>
      </c>
      <c r="E36">
        <v>0.08</v>
      </c>
      <c r="F36">
        <v>0</v>
      </c>
      <c r="G36" s="9">
        <f t="shared" si="0"/>
        <v>0</v>
      </c>
      <c r="H36">
        <v>30</v>
      </c>
      <c r="I36" s="9">
        <f t="shared" si="1"/>
        <v>522</v>
      </c>
      <c r="J36">
        <v>50</v>
      </c>
      <c r="K36" s="9">
        <f t="shared" si="2"/>
        <v>869.99999999999989</v>
      </c>
      <c r="L36" s="9">
        <f t="shared" si="3"/>
        <v>1392</v>
      </c>
    </row>
    <row r="37" spans="1:13" ht="30" x14ac:dyDescent="0.2">
      <c r="A37" s="1" t="s">
        <v>96</v>
      </c>
      <c r="B37" s="1" t="s">
        <v>113</v>
      </c>
      <c r="C37" t="s">
        <v>133</v>
      </c>
      <c r="D37">
        <v>6.22</v>
      </c>
      <c r="E37">
        <v>0.08</v>
      </c>
      <c r="F37">
        <v>20</v>
      </c>
      <c r="G37" s="9">
        <f t="shared" si="0"/>
        <v>134.352</v>
      </c>
      <c r="H37">
        <v>10</v>
      </c>
      <c r="I37" s="9">
        <f t="shared" si="1"/>
        <v>62.199999999999996</v>
      </c>
      <c r="J37">
        <v>20</v>
      </c>
      <c r="K37" s="9">
        <f t="shared" si="2"/>
        <v>124.39999999999999</v>
      </c>
      <c r="L37" s="9">
        <f t="shared" si="3"/>
        <v>320.952</v>
      </c>
    </row>
    <row r="38" spans="1:13" x14ac:dyDescent="0.2">
      <c r="A38" s="1" t="s">
        <v>90</v>
      </c>
      <c r="B38" s="1" t="s">
        <v>115</v>
      </c>
      <c r="C38" t="s">
        <v>133</v>
      </c>
      <c r="D38">
        <v>23.62</v>
      </c>
      <c r="E38">
        <v>0.08</v>
      </c>
      <c r="F38">
        <v>3</v>
      </c>
      <c r="G38" s="9">
        <f t="shared" si="0"/>
        <v>76.528800000000004</v>
      </c>
      <c r="H38">
        <v>1</v>
      </c>
      <c r="I38" s="9">
        <f t="shared" si="1"/>
        <v>23.62</v>
      </c>
      <c r="J38">
        <v>4</v>
      </c>
      <c r="K38" s="9">
        <f t="shared" si="2"/>
        <v>94.48</v>
      </c>
      <c r="L38" s="9">
        <f t="shared" si="3"/>
        <v>194.62880000000001</v>
      </c>
    </row>
    <row r="39" spans="1:13" x14ac:dyDescent="0.2">
      <c r="A39" s="1" t="s">
        <v>89</v>
      </c>
      <c r="B39" s="1" t="s">
        <v>114</v>
      </c>
      <c r="C39" t="s">
        <v>133</v>
      </c>
      <c r="D39">
        <v>6.22</v>
      </c>
      <c r="E39">
        <v>0.08</v>
      </c>
      <c r="F39">
        <v>0</v>
      </c>
      <c r="G39" s="9">
        <f t="shared" si="0"/>
        <v>0</v>
      </c>
      <c r="H39">
        <v>30</v>
      </c>
      <c r="I39" s="9">
        <f t="shared" si="1"/>
        <v>186.6</v>
      </c>
      <c r="J39">
        <v>50</v>
      </c>
      <c r="K39" s="9">
        <f t="shared" si="2"/>
        <v>311</v>
      </c>
      <c r="L39" s="9">
        <f t="shared" si="3"/>
        <v>497.6</v>
      </c>
    </row>
    <row r="40" spans="1:13" s="14" customFormat="1" x14ac:dyDescent="0.2">
      <c r="A40" s="5" t="s">
        <v>162</v>
      </c>
      <c r="B40" s="5"/>
      <c r="G40" s="18">
        <f t="shared" si="0"/>
        <v>0</v>
      </c>
      <c r="I40" s="18">
        <f t="shared" si="1"/>
        <v>0</v>
      </c>
      <c r="K40" s="18">
        <f t="shared" si="2"/>
        <v>0</v>
      </c>
      <c r="L40" s="18">
        <f t="shared" si="3"/>
        <v>0</v>
      </c>
      <c r="M40" s="8"/>
    </row>
    <row r="41" spans="1:13" x14ac:dyDescent="0.2">
      <c r="A41" s="1" t="s">
        <v>110</v>
      </c>
      <c r="B41" s="1" t="s">
        <v>126</v>
      </c>
      <c r="C41" t="s">
        <v>133</v>
      </c>
      <c r="D41">
        <v>83.82</v>
      </c>
      <c r="E41">
        <v>0.08</v>
      </c>
      <c r="F41">
        <v>4</v>
      </c>
      <c r="G41" s="9">
        <f t="shared" si="0"/>
        <v>362.10239999999999</v>
      </c>
      <c r="H41">
        <v>2</v>
      </c>
      <c r="I41" s="9">
        <f t="shared" si="1"/>
        <v>167.64</v>
      </c>
      <c r="J41">
        <v>8</v>
      </c>
      <c r="K41" s="9">
        <f t="shared" si="2"/>
        <v>670.56</v>
      </c>
      <c r="L41" s="9">
        <f t="shared" si="3"/>
        <v>1200.3024</v>
      </c>
    </row>
    <row r="42" spans="1:13" x14ac:dyDescent="0.2">
      <c r="A42" s="1" t="s">
        <v>104</v>
      </c>
      <c r="B42" s="1" t="s">
        <v>127</v>
      </c>
      <c r="C42" t="s">
        <v>133</v>
      </c>
      <c r="D42">
        <v>83.82</v>
      </c>
      <c r="E42">
        <v>0.08</v>
      </c>
      <c r="F42">
        <v>1</v>
      </c>
      <c r="G42" s="9">
        <f t="shared" si="0"/>
        <v>90.525599999999997</v>
      </c>
      <c r="H42">
        <v>0.5</v>
      </c>
      <c r="I42" s="9">
        <f t="shared" si="1"/>
        <v>41.91</v>
      </c>
      <c r="J42">
        <v>5</v>
      </c>
      <c r="K42" s="9">
        <f t="shared" si="2"/>
        <v>419.09999999999997</v>
      </c>
      <c r="L42" s="9">
        <f t="shared" si="3"/>
        <v>551.53559999999993</v>
      </c>
    </row>
    <row r="43" spans="1:13" ht="30" x14ac:dyDescent="0.2">
      <c r="A43" s="1" t="s">
        <v>105</v>
      </c>
      <c r="B43" s="1" t="s">
        <v>128</v>
      </c>
      <c r="C43" t="s">
        <v>133</v>
      </c>
      <c r="D43">
        <v>83.82</v>
      </c>
      <c r="E43">
        <v>0.08</v>
      </c>
      <c r="F43">
        <v>12</v>
      </c>
      <c r="G43" s="9">
        <f t="shared" si="0"/>
        <v>1086.3072</v>
      </c>
      <c r="H43">
        <v>1</v>
      </c>
      <c r="I43" s="9">
        <f t="shared" si="1"/>
        <v>83.82</v>
      </c>
      <c r="J43">
        <v>12</v>
      </c>
      <c r="K43" s="9">
        <f t="shared" si="2"/>
        <v>1005.8399999999999</v>
      </c>
      <c r="L43" s="9">
        <f t="shared" si="3"/>
        <v>2175.9672</v>
      </c>
    </row>
    <row r="44" spans="1:13" x14ac:dyDescent="0.2">
      <c r="A44" s="1" t="s">
        <v>107</v>
      </c>
      <c r="B44" s="1" t="s">
        <v>130</v>
      </c>
      <c r="C44" t="s">
        <v>133</v>
      </c>
      <c r="D44">
        <v>26.06</v>
      </c>
      <c r="E44">
        <v>0.08</v>
      </c>
      <c r="F44">
        <v>15</v>
      </c>
      <c r="G44" s="9">
        <f t="shared" si="0"/>
        <v>422.17200000000003</v>
      </c>
      <c r="H44">
        <v>0</v>
      </c>
      <c r="I44" s="9">
        <f t="shared" si="1"/>
        <v>0</v>
      </c>
      <c r="J44">
        <v>0</v>
      </c>
      <c r="K44" s="9">
        <f t="shared" si="2"/>
        <v>0</v>
      </c>
      <c r="L44" s="9">
        <f t="shared" si="3"/>
        <v>422.17200000000003</v>
      </c>
    </row>
    <row r="45" spans="1:13" x14ac:dyDescent="0.2">
      <c r="A45" s="1" t="s">
        <v>99</v>
      </c>
      <c r="B45" s="1" t="s">
        <v>163</v>
      </c>
      <c r="C45" t="s">
        <v>133</v>
      </c>
      <c r="D45">
        <v>4</v>
      </c>
      <c r="E45">
        <v>0.08</v>
      </c>
      <c r="F45">
        <v>35</v>
      </c>
      <c r="G45" s="9">
        <f t="shared" si="0"/>
        <v>151.20000000000002</v>
      </c>
      <c r="H45">
        <v>45</v>
      </c>
      <c r="I45" s="9">
        <f t="shared" si="1"/>
        <v>180</v>
      </c>
      <c r="J45">
        <v>55</v>
      </c>
      <c r="K45" s="9">
        <f t="shared" si="2"/>
        <v>220</v>
      </c>
      <c r="L45" s="9">
        <f t="shared" si="3"/>
        <v>551.20000000000005</v>
      </c>
    </row>
    <row r="46" spans="1:13" x14ac:dyDescent="0.2">
      <c r="A46" s="1" t="s">
        <v>90</v>
      </c>
      <c r="B46" s="1" t="s">
        <v>115</v>
      </c>
      <c r="C46" t="s">
        <v>133</v>
      </c>
      <c r="D46">
        <v>4.5999999999999996</v>
      </c>
      <c r="E46">
        <v>0</v>
      </c>
      <c r="F46">
        <v>3</v>
      </c>
      <c r="G46" s="9">
        <f t="shared" si="0"/>
        <v>13.799999999999999</v>
      </c>
      <c r="H46">
        <v>1</v>
      </c>
      <c r="I46" s="9">
        <f t="shared" si="1"/>
        <v>4.5999999999999996</v>
      </c>
      <c r="J46">
        <v>4</v>
      </c>
      <c r="K46" s="9">
        <f t="shared" si="2"/>
        <v>18.399999999999999</v>
      </c>
      <c r="L46" s="9">
        <f t="shared" si="3"/>
        <v>36.799999999999997</v>
      </c>
    </row>
    <row r="47" spans="1:13" x14ac:dyDescent="0.2">
      <c r="A47" s="1" t="s">
        <v>89</v>
      </c>
      <c r="B47" s="1" t="s">
        <v>114</v>
      </c>
      <c r="C47" t="s">
        <v>133</v>
      </c>
      <c r="D47">
        <v>4.5999999999999996</v>
      </c>
      <c r="E47">
        <v>0.08</v>
      </c>
      <c r="F47">
        <v>0</v>
      </c>
      <c r="G47" s="9">
        <f t="shared" si="0"/>
        <v>0</v>
      </c>
      <c r="H47">
        <v>30</v>
      </c>
      <c r="I47" s="9">
        <f t="shared" si="1"/>
        <v>138</v>
      </c>
      <c r="J47">
        <v>50</v>
      </c>
      <c r="K47" s="9">
        <f t="shared" si="2"/>
        <v>229.99999999999997</v>
      </c>
      <c r="L47" s="9">
        <f t="shared" si="3"/>
        <v>368</v>
      </c>
    </row>
    <row r="48" spans="1:13" s="14" customFormat="1" x14ac:dyDescent="0.2">
      <c r="A48" s="5" t="s">
        <v>139</v>
      </c>
      <c r="B48" s="5"/>
      <c r="G48" s="18">
        <f t="shared" si="0"/>
        <v>0</v>
      </c>
      <c r="I48" s="18">
        <f t="shared" si="1"/>
        <v>0</v>
      </c>
      <c r="K48" s="18">
        <f t="shared" si="2"/>
        <v>0</v>
      </c>
      <c r="L48" s="18">
        <f t="shared" si="3"/>
        <v>0</v>
      </c>
      <c r="M48" s="8"/>
    </row>
    <row r="49" spans="1:13" ht="30" x14ac:dyDescent="0.2">
      <c r="A49" s="1" t="s">
        <v>140</v>
      </c>
      <c r="B49" s="1" t="s">
        <v>150</v>
      </c>
      <c r="C49" t="s">
        <v>160</v>
      </c>
      <c r="D49">
        <v>50</v>
      </c>
      <c r="E49">
        <v>0</v>
      </c>
      <c r="F49">
        <v>3</v>
      </c>
      <c r="G49" s="9">
        <f t="shared" si="0"/>
        <v>150</v>
      </c>
      <c r="H49">
        <v>1</v>
      </c>
      <c r="I49" s="9">
        <f t="shared" si="1"/>
        <v>50</v>
      </c>
      <c r="J49">
        <v>12</v>
      </c>
      <c r="K49" s="9">
        <f t="shared" si="2"/>
        <v>600</v>
      </c>
      <c r="L49" s="9">
        <f t="shared" si="3"/>
        <v>800</v>
      </c>
    </row>
    <row r="50" spans="1:13" ht="30" x14ac:dyDescent="0.2">
      <c r="A50" s="1" t="s">
        <v>141</v>
      </c>
      <c r="B50" s="1" t="s">
        <v>151</v>
      </c>
      <c r="C50" t="s">
        <v>161</v>
      </c>
      <c r="D50">
        <v>60</v>
      </c>
      <c r="E50">
        <v>0</v>
      </c>
      <c r="F50">
        <v>2</v>
      </c>
      <c r="G50" s="9">
        <f t="shared" si="0"/>
        <v>120</v>
      </c>
      <c r="H50">
        <v>1</v>
      </c>
      <c r="I50" s="9">
        <f t="shared" si="1"/>
        <v>60</v>
      </c>
      <c r="J50">
        <v>5</v>
      </c>
      <c r="K50" s="9">
        <f t="shared" si="2"/>
        <v>300</v>
      </c>
      <c r="L50" s="9">
        <f t="shared" si="3"/>
        <v>480</v>
      </c>
    </row>
    <row r="51" spans="1:13" x14ac:dyDescent="0.2">
      <c r="A51" s="1" t="s">
        <v>142</v>
      </c>
      <c r="B51" s="1" t="s">
        <v>152</v>
      </c>
      <c r="C51" t="s">
        <v>160</v>
      </c>
      <c r="D51">
        <v>40</v>
      </c>
      <c r="E51">
        <v>0.05</v>
      </c>
      <c r="F51">
        <v>6</v>
      </c>
      <c r="G51" s="9">
        <f t="shared" si="0"/>
        <v>252</v>
      </c>
      <c r="H51">
        <v>22</v>
      </c>
      <c r="I51" s="9">
        <f t="shared" si="1"/>
        <v>880</v>
      </c>
      <c r="J51">
        <v>3</v>
      </c>
      <c r="K51" s="9">
        <f t="shared" si="2"/>
        <v>120</v>
      </c>
      <c r="L51" s="9">
        <f t="shared" si="3"/>
        <v>1252</v>
      </c>
    </row>
    <row r="52" spans="1:13" x14ac:dyDescent="0.2">
      <c r="A52" s="1" t="s">
        <v>143</v>
      </c>
      <c r="B52" s="1" t="s">
        <v>153</v>
      </c>
      <c r="C52" t="s">
        <v>160</v>
      </c>
      <c r="D52">
        <v>0</v>
      </c>
      <c r="E52">
        <v>0.05</v>
      </c>
      <c r="F52">
        <v>15</v>
      </c>
      <c r="G52" s="9">
        <f t="shared" si="0"/>
        <v>0</v>
      </c>
      <c r="H52">
        <v>1</v>
      </c>
      <c r="I52" s="9">
        <f t="shared" si="1"/>
        <v>0</v>
      </c>
      <c r="J52">
        <v>1.5</v>
      </c>
      <c r="K52" s="9">
        <f t="shared" si="2"/>
        <v>0</v>
      </c>
      <c r="L52" s="9">
        <f t="shared" si="3"/>
        <v>0</v>
      </c>
    </row>
    <row r="53" spans="1:13" x14ac:dyDescent="0.2">
      <c r="A53" s="1" t="s">
        <v>144</v>
      </c>
      <c r="B53" s="1" t="s">
        <v>154</v>
      </c>
      <c r="C53" t="s">
        <v>160</v>
      </c>
      <c r="D53">
        <v>500</v>
      </c>
      <c r="E53">
        <v>0.05</v>
      </c>
      <c r="F53">
        <v>2.2999999999999998</v>
      </c>
      <c r="G53" s="9">
        <f t="shared" si="0"/>
        <v>1207.5</v>
      </c>
      <c r="H53">
        <v>0.5</v>
      </c>
      <c r="I53" s="9">
        <f t="shared" si="1"/>
        <v>250</v>
      </c>
      <c r="J53">
        <v>1.5</v>
      </c>
      <c r="K53" s="9">
        <f t="shared" si="2"/>
        <v>750</v>
      </c>
      <c r="L53" s="9">
        <f t="shared" si="3"/>
        <v>2207.5</v>
      </c>
    </row>
    <row r="54" spans="1:13" x14ac:dyDescent="0.2">
      <c r="A54" s="1" t="s">
        <v>145</v>
      </c>
      <c r="B54" s="1" t="s">
        <v>155</v>
      </c>
      <c r="C54" t="s">
        <v>160</v>
      </c>
      <c r="D54">
        <v>300</v>
      </c>
      <c r="E54">
        <v>0.05</v>
      </c>
      <c r="F54">
        <v>1.3</v>
      </c>
      <c r="G54" s="9">
        <f t="shared" si="0"/>
        <v>409.5</v>
      </c>
      <c r="H54">
        <v>0.5</v>
      </c>
      <c r="I54" s="9">
        <f t="shared" si="1"/>
        <v>150</v>
      </c>
      <c r="J54">
        <v>1.5</v>
      </c>
      <c r="K54" s="9">
        <f t="shared" si="2"/>
        <v>450</v>
      </c>
      <c r="L54" s="9">
        <f t="shared" si="3"/>
        <v>1009.5</v>
      </c>
    </row>
    <row r="55" spans="1:13" x14ac:dyDescent="0.2">
      <c r="A55" s="1" t="s">
        <v>146</v>
      </c>
      <c r="B55" s="1" t="s">
        <v>156</v>
      </c>
      <c r="C55" t="s">
        <v>160</v>
      </c>
      <c r="D55">
        <v>50</v>
      </c>
      <c r="E55">
        <v>0.05</v>
      </c>
      <c r="F55">
        <v>8</v>
      </c>
      <c r="G55" s="9">
        <f t="shared" si="0"/>
        <v>420</v>
      </c>
      <c r="H55">
        <v>0.5</v>
      </c>
      <c r="I55" s="9">
        <f t="shared" si="1"/>
        <v>25</v>
      </c>
      <c r="J55">
        <v>1.5</v>
      </c>
      <c r="K55" s="9">
        <f t="shared" si="2"/>
        <v>75</v>
      </c>
      <c r="L55" s="9">
        <f t="shared" si="3"/>
        <v>520</v>
      </c>
    </row>
    <row r="56" spans="1:13" x14ac:dyDescent="0.2">
      <c r="A56" s="1" t="s">
        <v>147</v>
      </c>
      <c r="B56" s="1" t="s">
        <v>157</v>
      </c>
      <c r="C56" t="s">
        <v>160</v>
      </c>
      <c r="D56">
        <v>30</v>
      </c>
      <c r="E56">
        <v>0.05</v>
      </c>
      <c r="F56">
        <v>6</v>
      </c>
      <c r="G56" s="9">
        <f t="shared" si="0"/>
        <v>189</v>
      </c>
      <c r="H56">
        <v>0.5</v>
      </c>
      <c r="I56" s="9">
        <f t="shared" si="1"/>
        <v>15</v>
      </c>
      <c r="J56">
        <v>1.5</v>
      </c>
      <c r="K56" s="9">
        <f t="shared" si="2"/>
        <v>45</v>
      </c>
      <c r="L56" s="9">
        <f t="shared" si="3"/>
        <v>249</v>
      </c>
    </row>
    <row r="57" spans="1:13" x14ac:dyDescent="0.2">
      <c r="A57" s="1" t="s">
        <v>148</v>
      </c>
      <c r="B57" s="1" t="s">
        <v>158</v>
      </c>
      <c r="C57" t="s">
        <v>160</v>
      </c>
      <c r="D57">
        <v>10</v>
      </c>
      <c r="E57">
        <v>0.05</v>
      </c>
      <c r="F57">
        <v>2</v>
      </c>
      <c r="G57" s="9">
        <f t="shared" si="0"/>
        <v>21</v>
      </c>
      <c r="H57">
        <v>0.5</v>
      </c>
      <c r="I57" s="9">
        <f t="shared" si="1"/>
        <v>5</v>
      </c>
      <c r="J57">
        <v>1.5</v>
      </c>
      <c r="K57" s="9">
        <f t="shared" si="2"/>
        <v>15</v>
      </c>
      <c r="L57" s="9">
        <f t="shared" si="3"/>
        <v>41</v>
      </c>
    </row>
    <row r="58" spans="1:13" ht="30" x14ac:dyDescent="0.2">
      <c r="A58" s="1" t="s">
        <v>149</v>
      </c>
      <c r="B58" s="1" t="s">
        <v>159</v>
      </c>
      <c r="C58" t="s">
        <v>160</v>
      </c>
      <c r="D58">
        <v>30</v>
      </c>
      <c r="E58">
        <v>0.05</v>
      </c>
      <c r="F58">
        <v>3.8</v>
      </c>
      <c r="G58" s="9">
        <f t="shared" si="0"/>
        <v>119.7</v>
      </c>
      <c r="H58">
        <v>0.5</v>
      </c>
      <c r="I58" s="9">
        <f t="shared" si="1"/>
        <v>15</v>
      </c>
      <c r="J58">
        <v>1.5</v>
      </c>
      <c r="K58" s="9">
        <f t="shared" si="2"/>
        <v>45</v>
      </c>
      <c r="L58" s="9">
        <f t="shared" si="3"/>
        <v>179.7</v>
      </c>
      <c r="M58" s="6" t="s">
        <v>164</v>
      </c>
    </row>
    <row r="59" spans="1:13" x14ac:dyDescent="0.2">
      <c r="A59" s="1" t="s">
        <v>165</v>
      </c>
      <c r="B59" s="1" t="s">
        <v>194</v>
      </c>
      <c r="C59" t="s">
        <v>222</v>
      </c>
      <c r="D59">
        <v>10</v>
      </c>
      <c r="E59">
        <v>0</v>
      </c>
      <c r="F59">
        <v>18</v>
      </c>
      <c r="G59" s="9">
        <f t="shared" si="0"/>
        <v>180</v>
      </c>
      <c r="H59">
        <v>0.5</v>
      </c>
      <c r="I59" s="9">
        <f t="shared" si="1"/>
        <v>5</v>
      </c>
      <c r="J59">
        <v>8</v>
      </c>
      <c r="K59" s="9">
        <f t="shared" si="2"/>
        <v>80</v>
      </c>
      <c r="L59" s="9">
        <f t="shared" si="3"/>
        <v>265</v>
      </c>
      <c r="M59" s="6" t="s">
        <v>195</v>
      </c>
    </row>
    <row r="60" spans="1:13" x14ac:dyDescent="0.2">
      <c r="A60" s="1" t="s">
        <v>166</v>
      </c>
      <c r="B60" s="1" t="s">
        <v>200</v>
      </c>
      <c r="C60" t="s">
        <v>222</v>
      </c>
      <c r="D60">
        <v>43</v>
      </c>
      <c r="E60">
        <v>0</v>
      </c>
      <c r="F60">
        <v>20.3</v>
      </c>
      <c r="G60" s="9">
        <f t="shared" si="0"/>
        <v>872.9</v>
      </c>
      <c r="H60">
        <v>0.5</v>
      </c>
      <c r="I60" s="9">
        <f t="shared" si="1"/>
        <v>21.5</v>
      </c>
      <c r="J60">
        <v>8</v>
      </c>
      <c r="K60" s="9">
        <f t="shared" si="2"/>
        <v>344</v>
      </c>
      <c r="L60" s="9">
        <f t="shared" si="3"/>
        <v>1238.4000000000001</v>
      </c>
    </row>
    <row r="61" spans="1:13" x14ac:dyDescent="0.2">
      <c r="A61" s="1" t="s">
        <v>167</v>
      </c>
      <c r="B61" s="1" t="s">
        <v>194</v>
      </c>
      <c r="C61" t="s">
        <v>222</v>
      </c>
      <c r="D61">
        <v>1</v>
      </c>
      <c r="E61">
        <v>0</v>
      </c>
      <c r="F61">
        <v>39</v>
      </c>
      <c r="G61" s="9">
        <f t="shared" si="0"/>
        <v>39</v>
      </c>
      <c r="H61">
        <v>0.5</v>
      </c>
      <c r="I61" s="9">
        <f t="shared" si="1"/>
        <v>0.5</v>
      </c>
      <c r="J61">
        <v>8</v>
      </c>
      <c r="K61" s="9">
        <f t="shared" si="2"/>
        <v>8</v>
      </c>
      <c r="L61" s="9">
        <f t="shared" si="3"/>
        <v>47.5</v>
      </c>
    </row>
    <row r="62" spans="1:13" x14ac:dyDescent="0.2">
      <c r="A62" s="1" t="s">
        <v>168</v>
      </c>
      <c r="B62" s="1" t="s">
        <v>194</v>
      </c>
      <c r="C62" t="s">
        <v>222</v>
      </c>
      <c r="D62">
        <v>3</v>
      </c>
      <c r="E62">
        <v>0</v>
      </c>
      <c r="F62">
        <v>26</v>
      </c>
      <c r="G62" s="9">
        <f t="shared" si="0"/>
        <v>78</v>
      </c>
      <c r="H62">
        <v>0.5</v>
      </c>
      <c r="I62" s="9">
        <f t="shared" si="1"/>
        <v>1.5</v>
      </c>
      <c r="J62">
        <v>8</v>
      </c>
      <c r="K62" s="9">
        <f t="shared" si="2"/>
        <v>24</v>
      </c>
      <c r="L62" s="9">
        <f t="shared" si="3"/>
        <v>103.5</v>
      </c>
    </row>
    <row r="63" spans="1:13" x14ac:dyDescent="0.2">
      <c r="A63" s="1" t="s">
        <v>169</v>
      </c>
      <c r="B63" s="1" t="s">
        <v>194</v>
      </c>
      <c r="C63" t="s">
        <v>222</v>
      </c>
      <c r="D63">
        <v>3</v>
      </c>
      <c r="E63">
        <v>0</v>
      </c>
      <c r="F63">
        <v>58</v>
      </c>
      <c r="G63" s="9">
        <f t="shared" si="0"/>
        <v>174</v>
      </c>
      <c r="H63">
        <v>0.5</v>
      </c>
      <c r="I63" s="9">
        <f t="shared" si="1"/>
        <v>1.5</v>
      </c>
      <c r="J63">
        <v>8</v>
      </c>
      <c r="K63" s="9">
        <f t="shared" si="2"/>
        <v>24</v>
      </c>
      <c r="L63" s="9">
        <f t="shared" si="3"/>
        <v>199.5</v>
      </c>
    </row>
    <row r="64" spans="1:13" x14ac:dyDescent="0.2">
      <c r="A64" s="1" t="s">
        <v>170</v>
      </c>
      <c r="B64" s="1" t="s">
        <v>196</v>
      </c>
      <c r="C64" t="s">
        <v>222</v>
      </c>
      <c r="D64">
        <v>1</v>
      </c>
      <c r="E64">
        <v>0</v>
      </c>
      <c r="F64">
        <v>100</v>
      </c>
      <c r="G64" s="9">
        <f t="shared" si="0"/>
        <v>100</v>
      </c>
      <c r="H64">
        <v>50</v>
      </c>
      <c r="I64" s="9">
        <f t="shared" si="1"/>
        <v>50</v>
      </c>
      <c r="J64">
        <v>100</v>
      </c>
      <c r="K64" s="9">
        <f t="shared" si="2"/>
        <v>100</v>
      </c>
      <c r="L64" s="9">
        <f t="shared" si="3"/>
        <v>250</v>
      </c>
    </row>
    <row r="65" spans="1:13" x14ac:dyDescent="0.2">
      <c r="A65" s="1" t="s">
        <v>171</v>
      </c>
      <c r="B65" s="1" t="s">
        <v>197</v>
      </c>
      <c r="C65" t="s">
        <v>222</v>
      </c>
      <c r="D65">
        <v>1</v>
      </c>
      <c r="E65">
        <v>0</v>
      </c>
      <c r="F65">
        <v>200</v>
      </c>
      <c r="G65" s="9">
        <f t="shared" si="0"/>
        <v>200</v>
      </c>
      <c r="H65">
        <v>50</v>
      </c>
      <c r="I65" s="9">
        <f t="shared" si="1"/>
        <v>50</v>
      </c>
      <c r="J65">
        <v>100</v>
      </c>
      <c r="K65" s="9">
        <f t="shared" si="2"/>
        <v>100</v>
      </c>
      <c r="L65" s="9">
        <f t="shared" si="3"/>
        <v>350</v>
      </c>
    </row>
    <row r="66" spans="1:13" x14ac:dyDescent="0.2">
      <c r="A66" s="1" t="s">
        <v>172</v>
      </c>
      <c r="B66" s="1" t="s">
        <v>198</v>
      </c>
      <c r="C66" t="s">
        <v>222</v>
      </c>
      <c r="D66">
        <v>1</v>
      </c>
      <c r="E66">
        <v>0</v>
      </c>
      <c r="F66">
        <v>120</v>
      </c>
      <c r="G66" s="9">
        <f t="shared" si="0"/>
        <v>120</v>
      </c>
      <c r="H66">
        <v>10</v>
      </c>
      <c r="I66" s="9">
        <f t="shared" si="1"/>
        <v>10</v>
      </c>
      <c r="J66">
        <v>10</v>
      </c>
      <c r="K66" s="9">
        <f t="shared" si="2"/>
        <v>10</v>
      </c>
      <c r="L66" s="9">
        <f t="shared" si="3"/>
        <v>140</v>
      </c>
    </row>
    <row r="67" spans="1:13" x14ac:dyDescent="0.2">
      <c r="A67" s="1" t="s">
        <v>173</v>
      </c>
      <c r="B67" s="1" t="s">
        <v>199</v>
      </c>
      <c r="C67" t="s">
        <v>223</v>
      </c>
      <c r="D67">
        <v>8</v>
      </c>
      <c r="E67">
        <v>0</v>
      </c>
      <c r="F67">
        <v>30</v>
      </c>
      <c r="G67" s="9">
        <f t="shared" si="0"/>
        <v>240</v>
      </c>
      <c r="H67">
        <v>5</v>
      </c>
      <c r="I67" s="9">
        <f t="shared" si="1"/>
        <v>40</v>
      </c>
      <c r="J67">
        <v>10</v>
      </c>
      <c r="K67" s="9">
        <f t="shared" si="2"/>
        <v>80</v>
      </c>
      <c r="L67" s="9">
        <f t="shared" si="3"/>
        <v>360</v>
      </c>
    </row>
    <row r="68" spans="1:13" x14ac:dyDescent="0.2">
      <c r="A68" s="1" t="s">
        <v>174</v>
      </c>
      <c r="B68" s="1" t="s">
        <v>201</v>
      </c>
      <c r="C68" t="s">
        <v>222</v>
      </c>
      <c r="D68">
        <v>60</v>
      </c>
      <c r="E68">
        <v>0</v>
      </c>
      <c r="F68">
        <v>3</v>
      </c>
      <c r="G68" s="9">
        <f t="shared" si="0"/>
        <v>180</v>
      </c>
      <c r="H68">
        <v>1</v>
      </c>
      <c r="I68" s="9">
        <f t="shared" si="1"/>
        <v>60</v>
      </c>
      <c r="J68">
        <v>3</v>
      </c>
      <c r="K68" s="9">
        <f t="shared" si="2"/>
        <v>180</v>
      </c>
      <c r="L68" s="9">
        <f t="shared" si="3"/>
        <v>420</v>
      </c>
    </row>
    <row r="69" spans="1:13" ht="30" x14ac:dyDescent="0.2">
      <c r="A69" s="1" t="s">
        <v>175</v>
      </c>
      <c r="B69" s="1" t="s">
        <v>202</v>
      </c>
      <c r="C69" t="s">
        <v>224</v>
      </c>
      <c r="D69">
        <v>130</v>
      </c>
      <c r="E69">
        <v>0</v>
      </c>
      <c r="F69">
        <v>3</v>
      </c>
      <c r="G69" s="9">
        <f t="shared" si="0"/>
        <v>390</v>
      </c>
      <c r="H69">
        <v>1</v>
      </c>
      <c r="I69" s="9">
        <f t="shared" ref="I69:I93" si="4">H69*D69</f>
        <v>130</v>
      </c>
      <c r="J69">
        <v>3</v>
      </c>
      <c r="K69" s="9">
        <f t="shared" si="2"/>
        <v>390</v>
      </c>
      <c r="L69" s="9">
        <f t="shared" si="3"/>
        <v>910</v>
      </c>
      <c r="M69" s="6" t="s">
        <v>208</v>
      </c>
    </row>
    <row r="70" spans="1:13" x14ac:dyDescent="0.2">
      <c r="A70" s="1" t="s">
        <v>176</v>
      </c>
      <c r="B70" s="1" t="s">
        <v>203</v>
      </c>
      <c r="C70" t="s">
        <v>225</v>
      </c>
      <c r="D70">
        <v>1</v>
      </c>
      <c r="E70">
        <v>0</v>
      </c>
      <c r="F70">
        <v>0</v>
      </c>
      <c r="G70" s="9">
        <f t="shared" si="0"/>
        <v>0</v>
      </c>
      <c r="H70">
        <v>5</v>
      </c>
      <c r="I70" s="9">
        <f t="shared" si="4"/>
        <v>5</v>
      </c>
      <c r="J70">
        <v>400</v>
      </c>
      <c r="K70" s="9">
        <f t="shared" si="2"/>
        <v>400</v>
      </c>
      <c r="L70" s="9">
        <f t="shared" si="3"/>
        <v>405</v>
      </c>
    </row>
    <row r="71" spans="1:13" x14ac:dyDescent="0.2">
      <c r="A71" s="1" t="s">
        <v>177</v>
      </c>
      <c r="B71" s="1" t="s">
        <v>204</v>
      </c>
      <c r="C71" t="s">
        <v>226</v>
      </c>
      <c r="D71">
        <v>1</v>
      </c>
      <c r="E71">
        <v>0</v>
      </c>
      <c r="F71">
        <v>0</v>
      </c>
      <c r="G71" s="9">
        <f t="shared" si="0"/>
        <v>0</v>
      </c>
      <c r="H71">
        <v>0</v>
      </c>
      <c r="I71" s="9">
        <f t="shared" si="4"/>
        <v>0</v>
      </c>
      <c r="J71">
        <v>300</v>
      </c>
      <c r="K71" s="9">
        <f t="shared" si="2"/>
        <v>300</v>
      </c>
      <c r="L71" s="9">
        <f t="shared" si="3"/>
        <v>300</v>
      </c>
    </row>
    <row r="72" spans="1:13" ht="30" x14ac:dyDescent="0.2">
      <c r="A72" s="1" t="s">
        <v>178</v>
      </c>
      <c r="B72" s="1" t="s">
        <v>205</v>
      </c>
      <c r="C72" t="s">
        <v>227</v>
      </c>
      <c r="D72">
        <v>0</v>
      </c>
      <c r="E72">
        <v>0.05</v>
      </c>
      <c r="F72">
        <v>35</v>
      </c>
      <c r="G72" s="9">
        <f t="shared" si="0"/>
        <v>0</v>
      </c>
      <c r="H72">
        <v>5</v>
      </c>
      <c r="I72" s="9">
        <f t="shared" si="4"/>
        <v>0</v>
      </c>
      <c r="J72">
        <v>25</v>
      </c>
      <c r="K72" s="9">
        <f t="shared" si="2"/>
        <v>0</v>
      </c>
      <c r="L72" s="9">
        <f t="shared" si="3"/>
        <v>0</v>
      </c>
    </row>
    <row r="73" spans="1:13" x14ac:dyDescent="0.2">
      <c r="A73" s="1" t="s">
        <v>179</v>
      </c>
      <c r="B73" s="1" t="s">
        <v>206</v>
      </c>
      <c r="C73" t="s">
        <v>222</v>
      </c>
      <c r="D73">
        <v>3</v>
      </c>
      <c r="E73">
        <v>0</v>
      </c>
      <c r="F73">
        <v>25</v>
      </c>
      <c r="G73" s="9">
        <f t="shared" si="0"/>
        <v>75</v>
      </c>
      <c r="H73">
        <v>15</v>
      </c>
      <c r="I73" s="9">
        <f t="shared" si="4"/>
        <v>45</v>
      </c>
      <c r="J73">
        <v>50</v>
      </c>
      <c r="K73" s="9">
        <f t="shared" si="2"/>
        <v>150</v>
      </c>
      <c r="L73" s="9">
        <f t="shared" si="3"/>
        <v>270</v>
      </c>
    </row>
    <row r="74" spans="1:13" x14ac:dyDescent="0.2">
      <c r="A74" s="1" t="s">
        <v>180</v>
      </c>
      <c r="B74" s="1" t="s">
        <v>207</v>
      </c>
      <c r="C74" t="s">
        <v>225</v>
      </c>
      <c r="D74">
        <v>0</v>
      </c>
      <c r="E74">
        <v>0.05</v>
      </c>
      <c r="F74">
        <v>100</v>
      </c>
      <c r="G74" s="9">
        <f t="shared" si="0"/>
        <v>0</v>
      </c>
      <c r="H74">
        <v>50</v>
      </c>
      <c r="I74" s="9">
        <f t="shared" si="4"/>
        <v>0</v>
      </c>
      <c r="J74">
        <v>150</v>
      </c>
      <c r="K74" s="9">
        <f t="shared" si="2"/>
        <v>0</v>
      </c>
      <c r="L74" s="9">
        <f t="shared" si="3"/>
        <v>0</v>
      </c>
    </row>
    <row r="75" spans="1:13" s="14" customFormat="1" x14ac:dyDescent="0.2">
      <c r="A75" s="5" t="s">
        <v>181</v>
      </c>
      <c r="B75" s="5"/>
      <c r="G75" s="18">
        <f t="shared" si="0"/>
        <v>0</v>
      </c>
      <c r="I75" s="18">
        <f t="shared" si="4"/>
        <v>0</v>
      </c>
      <c r="K75" s="18">
        <f t="shared" si="2"/>
        <v>0</v>
      </c>
      <c r="L75" s="18">
        <f t="shared" si="3"/>
        <v>0</v>
      </c>
      <c r="M75" s="8"/>
    </row>
    <row r="76" spans="1:13" x14ac:dyDescent="0.2">
      <c r="A76" s="1" t="s">
        <v>182</v>
      </c>
      <c r="B76" s="1" t="s">
        <v>209</v>
      </c>
      <c r="C76" t="s">
        <v>133</v>
      </c>
      <c r="D76">
        <v>55</v>
      </c>
      <c r="E76">
        <v>0</v>
      </c>
      <c r="F76">
        <v>25</v>
      </c>
      <c r="G76" s="9">
        <f t="shared" ref="G76:G93" si="5">F76*D76*(1+E76)</f>
        <v>1375</v>
      </c>
      <c r="H76">
        <v>0</v>
      </c>
      <c r="I76" s="9">
        <f t="shared" si="4"/>
        <v>0</v>
      </c>
      <c r="J76">
        <v>0</v>
      </c>
      <c r="K76" s="9">
        <f t="shared" ref="K76:K89" si="6">J76*D76</f>
        <v>0</v>
      </c>
      <c r="L76" s="9">
        <f t="shared" ref="L76:L89" si="7">G76+I76+K76</f>
        <v>1375</v>
      </c>
    </row>
    <row r="77" spans="1:13" x14ac:dyDescent="0.2">
      <c r="A77" s="1" t="s">
        <v>183</v>
      </c>
      <c r="B77" s="1" t="s">
        <v>211</v>
      </c>
      <c r="C77" t="s">
        <v>228</v>
      </c>
      <c r="D77">
        <v>50</v>
      </c>
      <c r="E77">
        <v>0.08</v>
      </c>
      <c r="F77">
        <v>20</v>
      </c>
      <c r="G77" s="9">
        <f t="shared" si="5"/>
        <v>1080</v>
      </c>
      <c r="H77">
        <v>10</v>
      </c>
      <c r="I77" s="9">
        <f t="shared" si="4"/>
        <v>500</v>
      </c>
      <c r="J77">
        <v>20</v>
      </c>
      <c r="K77" s="9">
        <f t="shared" si="6"/>
        <v>1000</v>
      </c>
      <c r="L77" s="9">
        <f t="shared" si="7"/>
        <v>2580</v>
      </c>
    </row>
    <row r="78" spans="1:13" x14ac:dyDescent="0.2">
      <c r="A78" s="1" t="s">
        <v>184</v>
      </c>
      <c r="B78" s="1" t="s">
        <v>212</v>
      </c>
      <c r="C78" t="s">
        <v>133</v>
      </c>
      <c r="D78">
        <v>170</v>
      </c>
      <c r="E78">
        <v>0</v>
      </c>
      <c r="F78">
        <v>0</v>
      </c>
      <c r="G78" s="9">
        <f t="shared" si="5"/>
        <v>0</v>
      </c>
      <c r="H78">
        <v>1</v>
      </c>
      <c r="I78" s="9">
        <f t="shared" si="4"/>
        <v>170</v>
      </c>
      <c r="J78">
        <v>6</v>
      </c>
      <c r="K78" s="9">
        <f t="shared" si="6"/>
        <v>1020</v>
      </c>
      <c r="L78" s="9">
        <f t="shared" si="7"/>
        <v>1190</v>
      </c>
    </row>
    <row r="79" spans="1:13" x14ac:dyDescent="0.2">
      <c r="A79" s="1" t="s">
        <v>185</v>
      </c>
      <c r="B79" s="1" t="s">
        <v>213</v>
      </c>
      <c r="C79" t="s">
        <v>229</v>
      </c>
      <c r="D79">
        <v>0</v>
      </c>
      <c r="E79">
        <v>0</v>
      </c>
      <c r="F79">
        <v>0</v>
      </c>
      <c r="G79" s="9">
        <f t="shared" si="5"/>
        <v>0</v>
      </c>
      <c r="H79">
        <v>10</v>
      </c>
      <c r="I79" s="9">
        <f t="shared" si="4"/>
        <v>0</v>
      </c>
      <c r="J79">
        <v>60</v>
      </c>
      <c r="K79" s="9">
        <f t="shared" si="6"/>
        <v>0</v>
      </c>
      <c r="L79" s="9">
        <f t="shared" si="7"/>
        <v>0</v>
      </c>
    </row>
    <row r="80" spans="1:13" x14ac:dyDescent="0.2">
      <c r="A80" s="1" t="s">
        <v>186</v>
      </c>
      <c r="B80" s="1" t="s">
        <v>214</v>
      </c>
      <c r="C80" t="s">
        <v>225</v>
      </c>
      <c r="D80">
        <v>1</v>
      </c>
      <c r="E80">
        <v>0</v>
      </c>
      <c r="F80">
        <v>0</v>
      </c>
      <c r="G80" s="9">
        <f t="shared" si="5"/>
        <v>0</v>
      </c>
      <c r="H80">
        <v>0</v>
      </c>
      <c r="I80" s="9">
        <f t="shared" si="4"/>
        <v>0</v>
      </c>
      <c r="J80">
        <v>200</v>
      </c>
      <c r="K80" s="9">
        <f t="shared" si="6"/>
        <v>200</v>
      </c>
      <c r="L80" s="9">
        <f t="shared" si="7"/>
        <v>200</v>
      </c>
    </row>
    <row r="81" spans="1:13" ht="30" x14ac:dyDescent="0.2">
      <c r="A81" s="1" t="s">
        <v>187</v>
      </c>
      <c r="B81" s="1" t="s">
        <v>216</v>
      </c>
      <c r="C81" t="s">
        <v>225</v>
      </c>
      <c r="D81">
        <v>1</v>
      </c>
      <c r="E81">
        <v>0</v>
      </c>
      <c r="F81">
        <v>0</v>
      </c>
      <c r="G81" s="9">
        <f t="shared" si="5"/>
        <v>0</v>
      </c>
      <c r="H81">
        <v>0</v>
      </c>
      <c r="I81" s="9">
        <f t="shared" si="4"/>
        <v>0</v>
      </c>
      <c r="J81">
        <v>300</v>
      </c>
      <c r="K81" s="9">
        <f t="shared" si="6"/>
        <v>300</v>
      </c>
      <c r="L81" s="9">
        <f t="shared" si="7"/>
        <v>300</v>
      </c>
    </row>
    <row r="82" spans="1:13" x14ac:dyDescent="0.2">
      <c r="A82" s="1" t="s">
        <v>188</v>
      </c>
      <c r="B82" s="1" t="s">
        <v>217</v>
      </c>
      <c r="C82" t="s">
        <v>225</v>
      </c>
      <c r="D82">
        <v>0</v>
      </c>
      <c r="E82">
        <v>0</v>
      </c>
      <c r="F82">
        <v>0</v>
      </c>
      <c r="G82" s="9">
        <f t="shared" si="5"/>
        <v>0</v>
      </c>
      <c r="H82">
        <v>0</v>
      </c>
      <c r="I82" s="9">
        <f t="shared" si="4"/>
        <v>0</v>
      </c>
      <c r="J82">
        <v>100</v>
      </c>
      <c r="K82" s="9">
        <f t="shared" si="6"/>
        <v>0</v>
      </c>
      <c r="L82" s="9">
        <f t="shared" si="7"/>
        <v>0</v>
      </c>
    </row>
    <row r="83" spans="1:13" x14ac:dyDescent="0.2">
      <c r="A83" s="1" t="s">
        <v>189</v>
      </c>
      <c r="B83" s="1" t="s">
        <v>218</v>
      </c>
      <c r="C83" t="s">
        <v>222</v>
      </c>
      <c r="D83">
        <v>0</v>
      </c>
      <c r="E83">
        <v>0</v>
      </c>
      <c r="F83">
        <v>120</v>
      </c>
      <c r="G83" s="9">
        <f t="shared" si="5"/>
        <v>0</v>
      </c>
      <c r="H83">
        <v>50</v>
      </c>
      <c r="I83" s="9">
        <f t="shared" si="4"/>
        <v>0</v>
      </c>
      <c r="J83">
        <v>80</v>
      </c>
      <c r="K83" s="9">
        <f t="shared" si="6"/>
        <v>0</v>
      </c>
      <c r="L83" s="9">
        <f t="shared" si="7"/>
        <v>0</v>
      </c>
    </row>
    <row r="84" spans="1:13" x14ac:dyDescent="0.2">
      <c r="A84" s="1" t="s">
        <v>190</v>
      </c>
      <c r="B84" s="1" t="s">
        <v>219</v>
      </c>
      <c r="C84" t="s">
        <v>133</v>
      </c>
      <c r="D84">
        <v>3</v>
      </c>
      <c r="E84">
        <v>0.05</v>
      </c>
      <c r="F84">
        <v>65</v>
      </c>
      <c r="G84" s="9">
        <f t="shared" si="5"/>
        <v>204.75</v>
      </c>
      <c r="H84">
        <v>35</v>
      </c>
      <c r="I84" s="9">
        <f t="shared" si="4"/>
        <v>105</v>
      </c>
      <c r="J84">
        <v>65</v>
      </c>
      <c r="K84" s="9">
        <f t="shared" si="6"/>
        <v>195</v>
      </c>
      <c r="L84" s="9">
        <f t="shared" si="7"/>
        <v>504.75</v>
      </c>
    </row>
    <row r="85" spans="1:13" x14ac:dyDescent="0.2">
      <c r="A85" s="1" t="s">
        <v>191</v>
      </c>
      <c r="B85" s="1" t="s">
        <v>219</v>
      </c>
      <c r="C85" t="s">
        <v>225</v>
      </c>
      <c r="D85">
        <v>0</v>
      </c>
      <c r="E85">
        <v>0.05</v>
      </c>
      <c r="F85">
        <v>100</v>
      </c>
      <c r="G85" s="9">
        <f t="shared" si="5"/>
        <v>0</v>
      </c>
      <c r="H85">
        <v>0</v>
      </c>
      <c r="I85" s="9">
        <f t="shared" si="4"/>
        <v>0</v>
      </c>
      <c r="J85">
        <v>65</v>
      </c>
      <c r="K85" s="9">
        <f t="shared" si="6"/>
        <v>0</v>
      </c>
      <c r="L85" s="9">
        <f t="shared" si="7"/>
        <v>0</v>
      </c>
    </row>
    <row r="86" spans="1:13" x14ac:dyDescent="0.2">
      <c r="A86" s="1" t="s">
        <v>192</v>
      </c>
      <c r="B86" s="1" t="s">
        <v>220</v>
      </c>
      <c r="C86" t="s">
        <v>222</v>
      </c>
      <c r="D86">
        <v>5</v>
      </c>
      <c r="E86">
        <v>0</v>
      </c>
      <c r="F86">
        <v>30</v>
      </c>
      <c r="G86" s="9">
        <f t="shared" si="5"/>
        <v>150</v>
      </c>
      <c r="H86">
        <v>0</v>
      </c>
      <c r="I86" s="9">
        <f t="shared" si="4"/>
        <v>0</v>
      </c>
      <c r="J86">
        <v>0</v>
      </c>
      <c r="K86" s="9">
        <f t="shared" si="6"/>
        <v>0</v>
      </c>
      <c r="L86" s="9">
        <f t="shared" si="7"/>
        <v>150</v>
      </c>
    </row>
    <row r="87" spans="1:13" x14ac:dyDescent="0.2">
      <c r="A87" s="1" t="s">
        <v>193</v>
      </c>
      <c r="B87" s="1" t="s">
        <v>221</v>
      </c>
      <c r="C87" t="s">
        <v>222</v>
      </c>
      <c r="D87">
        <v>1</v>
      </c>
      <c r="E87">
        <v>0</v>
      </c>
      <c r="F87">
        <v>50</v>
      </c>
      <c r="G87" s="9">
        <f t="shared" si="5"/>
        <v>50</v>
      </c>
      <c r="H87">
        <v>0</v>
      </c>
      <c r="I87" s="9">
        <f t="shared" si="4"/>
        <v>0</v>
      </c>
      <c r="J87">
        <v>0</v>
      </c>
      <c r="K87" s="9">
        <f t="shared" si="6"/>
        <v>0</v>
      </c>
      <c r="L87" s="9">
        <f t="shared" si="7"/>
        <v>50</v>
      </c>
    </row>
    <row r="88" spans="1:13" x14ac:dyDescent="0.2">
      <c r="A88" s="1" t="s">
        <v>230</v>
      </c>
      <c r="B88" s="1" t="s">
        <v>243</v>
      </c>
      <c r="C88" t="s">
        <v>250</v>
      </c>
      <c r="D88">
        <v>120</v>
      </c>
      <c r="E88">
        <v>0.08</v>
      </c>
      <c r="F88">
        <v>6</v>
      </c>
      <c r="G88" s="9">
        <f t="shared" si="5"/>
        <v>777.6</v>
      </c>
      <c r="H88">
        <v>6</v>
      </c>
      <c r="I88" s="9">
        <f t="shared" si="4"/>
        <v>720</v>
      </c>
      <c r="J88">
        <v>6</v>
      </c>
      <c r="K88" s="9">
        <f t="shared" si="6"/>
        <v>720</v>
      </c>
      <c r="L88" s="9">
        <f t="shared" si="7"/>
        <v>2217.6</v>
      </c>
    </row>
    <row r="89" spans="1:13" x14ac:dyDescent="0.2">
      <c r="A89" s="1" t="s">
        <v>231</v>
      </c>
      <c r="B89" s="1" t="s">
        <v>244</v>
      </c>
      <c r="C89" t="s">
        <v>251</v>
      </c>
      <c r="D89">
        <v>50</v>
      </c>
      <c r="E89">
        <v>0.08</v>
      </c>
      <c r="F89">
        <v>15</v>
      </c>
      <c r="G89" s="9">
        <f t="shared" si="5"/>
        <v>810</v>
      </c>
      <c r="H89">
        <v>1</v>
      </c>
      <c r="I89" s="9">
        <f t="shared" si="4"/>
        <v>50</v>
      </c>
      <c r="J89">
        <v>3</v>
      </c>
      <c r="K89" s="9">
        <f t="shared" si="6"/>
        <v>150</v>
      </c>
      <c r="L89" s="9">
        <f t="shared" si="7"/>
        <v>1010</v>
      </c>
      <c r="M89" s="6" t="s">
        <v>259</v>
      </c>
    </row>
    <row r="90" spans="1:13" s="14" customFormat="1" x14ac:dyDescent="0.2">
      <c r="A90" s="5" t="s">
        <v>232</v>
      </c>
      <c r="B90" s="5"/>
      <c r="G90" s="18">
        <f t="shared" si="5"/>
        <v>0</v>
      </c>
      <c r="I90" s="18">
        <f t="shared" si="4"/>
        <v>0</v>
      </c>
      <c r="M90" s="8"/>
    </row>
    <row r="91" spans="1:13" x14ac:dyDescent="0.2">
      <c r="A91" s="1" t="s">
        <v>233</v>
      </c>
      <c r="B91" s="1" t="s">
        <v>245</v>
      </c>
      <c r="C91" t="s">
        <v>252</v>
      </c>
      <c r="D91">
        <v>1</v>
      </c>
      <c r="F91">
        <v>300</v>
      </c>
      <c r="G91" s="9">
        <f t="shared" si="5"/>
        <v>300</v>
      </c>
      <c r="I91" s="9">
        <f t="shared" si="4"/>
        <v>0</v>
      </c>
    </row>
    <row r="92" spans="1:13" x14ac:dyDescent="0.2">
      <c r="A92" s="1" t="s">
        <v>234</v>
      </c>
      <c r="B92" s="1" t="s">
        <v>246</v>
      </c>
      <c r="C92" t="s">
        <v>253</v>
      </c>
      <c r="D92">
        <v>1</v>
      </c>
      <c r="F92">
        <v>300</v>
      </c>
      <c r="G92" s="9">
        <f t="shared" si="5"/>
        <v>300</v>
      </c>
      <c r="I92" s="9">
        <f t="shared" si="4"/>
        <v>0</v>
      </c>
    </row>
    <row r="93" spans="1:13" x14ac:dyDescent="0.2">
      <c r="A93" s="1" t="s">
        <v>235</v>
      </c>
      <c r="C93" t="s">
        <v>254</v>
      </c>
      <c r="D93">
        <v>1</v>
      </c>
      <c r="F93">
        <v>1000</v>
      </c>
      <c r="G93" s="9">
        <f t="shared" si="5"/>
        <v>1000</v>
      </c>
      <c r="I93" s="9">
        <f t="shared" si="4"/>
        <v>0</v>
      </c>
    </row>
    <row r="94" spans="1:13" s="14" customFormat="1" x14ac:dyDescent="0.2">
      <c r="A94" s="5" t="s">
        <v>236</v>
      </c>
      <c r="B94" s="5"/>
      <c r="M94" s="8"/>
    </row>
    <row r="95" spans="1:13" x14ac:dyDescent="0.2">
      <c r="A95" s="1" t="s">
        <v>237</v>
      </c>
      <c r="G95" s="9">
        <f>SUM(G4:G94)</f>
        <v>19168.363000000001</v>
      </c>
      <c r="I95" s="11">
        <f>SUM(I4:I94)</f>
        <v>7364.8099999999995</v>
      </c>
      <c r="L95" s="12">
        <f>SUM(I95,G95)</f>
        <v>26533.173000000003</v>
      </c>
    </row>
    <row r="96" spans="1:13" x14ac:dyDescent="0.2">
      <c r="A96" s="1" t="s">
        <v>238</v>
      </c>
      <c r="K96" s="9">
        <f>SUM(K4:K95)</f>
        <v>18409.61</v>
      </c>
      <c r="L96" s="12">
        <f>SUM(K96)</f>
        <v>18409.61</v>
      </c>
    </row>
    <row r="97" spans="1:13" x14ac:dyDescent="0.2">
      <c r="A97" s="1" t="s">
        <v>239</v>
      </c>
      <c r="B97" s="1" t="s">
        <v>248</v>
      </c>
      <c r="L97" s="12">
        <f>SUM(L95:L96)</f>
        <v>44942.783000000003</v>
      </c>
    </row>
    <row r="98" spans="1:13" x14ac:dyDescent="0.2">
      <c r="A98" s="1" t="s">
        <v>240</v>
      </c>
      <c r="B98" s="10">
        <v>0.05</v>
      </c>
      <c r="D98">
        <v>0.05</v>
      </c>
      <c r="L98" s="12">
        <f>L97*D98</f>
        <v>2247.1391500000004</v>
      </c>
    </row>
    <row r="99" spans="1:13" x14ac:dyDescent="0.2">
      <c r="A99" s="1" t="s">
        <v>241</v>
      </c>
      <c r="B99" s="1" t="s">
        <v>249</v>
      </c>
      <c r="L99" s="12">
        <f>SUM(L97:L98)</f>
        <v>47189.922150000006</v>
      </c>
    </row>
    <row r="100" spans="1:13" x14ac:dyDescent="0.2">
      <c r="A100" s="1" t="s">
        <v>242</v>
      </c>
      <c r="B100" s="1" t="s">
        <v>247</v>
      </c>
    </row>
    <row r="104" spans="1:13" x14ac:dyDescent="0.2">
      <c r="A104" s="4" t="s">
        <v>255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 x14ac:dyDescent="0.2">
      <c r="A105" s="4" t="s">
        <v>72</v>
      </c>
      <c r="B105" s="4" t="s">
        <v>73</v>
      </c>
      <c r="C105" s="3" t="s">
        <v>74</v>
      </c>
      <c r="D105" s="3" t="s">
        <v>75</v>
      </c>
      <c r="E105" s="3" t="s">
        <v>76</v>
      </c>
      <c r="F105" s="3" t="s">
        <v>77</v>
      </c>
      <c r="G105" s="3"/>
      <c r="H105" s="3" t="s">
        <v>78</v>
      </c>
      <c r="I105" s="3"/>
      <c r="J105" s="3" t="s">
        <v>79</v>
      </c>
      <c r="K105" s="3"/>
      <c r="L105" s="3" t="s">
        <v>86</v>
      </c>
      <c r="M105" s="7" t="s">
        <v>102</v>
      </c>
    </row>
    <row r="106" spans="1:13" x14ac:dyDescent="0.2">
      <c r="A106" s="4"/>
      <c r="B106" s="4"/>
      <c r="C106" s="3"/>
      <c r="D106" s="3"/>
      <c r="E106" s="3"/>
      <c r="F106" t="s">
        <v>80</v>
      </c>
      <c r="G106" t="s">
        <v>81</v>
      </c>
      <c r="H106" t="s">
        <v>82</v>
      </c>
      <c r="I106" t="s">
        <v>83</v>
      </c>
      <c r="J106" t="s">
        <v>84</v>
      </c>
      <c r="K106" t="s">
        <v>85</v>
      </c>
      <c r="L106" s="3"/>
      <c r="M106" s="7"/>
    </row>
    <row r="107" spans="1:13" s="14" customFormat="1" x14ac:dyDescent="0.2">
      <c r="A107" s="13" t="s">
        <v>261</v>
      </c>
      <c r="B107" s="15"/>
      <c r="C107" s="16"/>
      <c r="D107" s="16"/>
      <c r="E107" s="16"/>
      <c r="L107" s="16"/>
      <c r="M107" s="17"/>
    </row>
    <row r="108" spans="1:13" x14ac:dyDescent="0.2">
      <c r="A108" s="1" t="s">
        <v>275</v>
      </c>
      <c r="B108" s="1" t="s">
        <v>265</v>
      </c>
      <c r="C108" t="s">
        <v>271</v>
      </c>
      <c r="D108">
        <v>0</v>
      </c>
      <c r="E108">
        <v>0</v>
      </c>
      <c r="F108">
        <v>1350</v>
      </c>
      <c r="G108" s="9">
        <f t="shared" ref="G108:G157" si="8">F108*D108*(1+E108)</f>
        <v>0</v>
      </c>
      <c r="H108">
        <v>50</v>
      </c>
      <c r="I108" s="9">
        <f>H108*D108</f>
        <v>0</v>
      </c>
      <c r="J108">
        <v>100</v>
      </c>
      <c r="K108" s="9">
        <f t="shared" ref="K108:K157" si="9">J108*D108</f>
        <v>0</v>
      </c>
      <c r="L108" s="9">
        <f t="shared" ref="L108:L157" si="10">G108+I108+K108</f>
        <v>0</v>
      </c>
    </row>
    <row r="109" spans="1:13" x14ac:dyDescent="0.2">
      <c r="A109" s="1" t="s">
        <v>256</v>
      </c>
      <c r="B109" s="1" t="s">
        <v>266</v>
      </c>
      <c r="C109" t="s">
        <v>272</v>
      </c>
      <c r="D109">
        <v>22.47</v>
      </c>
      <c r="E109">
        <v>0.06</v>
      </c>
      <c r="F109">
        <v>100</v>
      </c>
      <c r="G109" s="9">
        <f t="shared" si="8"/>
        <v>2381.8200000000002</v>
      </c>
      <c r="H109">
        <v>0</v>
      </c>
      <c r="I109" s="9">
        <f>H109*D109</f>
        <v>0</v>
      </c>
      <c r="J109">
        <v>0</v>
      </c>
      <c r="K109" s="9">
        <f t="shared" si="9"/>
        <v>0</v>
      </c>
      <c r="L109" s="9">
        <f t="shared" si="10"/>
        <v>2381.8200000000002</v>
      </c>
      <c r="M109" s="6" t="s">
        <v>297</v>
      </c>
    </row>
    <row r="110" spans="1:13" x14ac:dyDescent="0.2">
      <c r="A110" s="1" t="s">
        <v>257</v>
      </c>
      <c r="B110" s="1" t="s">
        <v>267</v>
      </c>
      <c r="C110" t="s">
        <v>273</v>
      </c>
      <c r="D110">
        <v>26.06</v>
      </c>
      <c r="E110">
        <v>0.08</v>
      </c>
      <c r="F110">
        <v>23</v>
      </c>
      <c r="G110" s="9">
        <f t="shared" si="8"/>
        <v>647.33040000000005</v>
      </c>
      <c r="H110">
        <v>0</v>
      </c>
      <c r="I110" s="9">
        <f t="shared" ref="I110:I157" si="11">H110*D110</f>
        <v>0</v>
      </c>
      <c r="J110">
        <v>0</v>
      </c>
      <c r="K110" s="9">
        <f t="shared" si="9"/>
        <v>0</v>
      </c>
      <c r="L110" s="9">
        <f t="shared" si="10"/>
        <v>647.33040000000005</v>
      </c>
    </row>
    <row r="111" spans="1:13" ht="30" x14ac:dyDescent="0.2">
      <c r="A111" s="1" t="s">
        <v>260</v>
      </c>
      <c r="B111" s="1" t="s">
        <v>268</v>
      </c>
      <c r="C111" t="s">
        <v>251</v>
      </c>
      <c r="D111">
        <v>4.5999999999999996</v>
      </c>
      <c r="E111">
        <v>0.08</v>
      </c>
      <c r="F111">
        <v>90</v>
      </c>
      <c r="G111" s="9">
        <f t="shared" si="8"/>
        <v>447.11999999999995</v>
      </c>
      <c r="H111">
        <v>0</v>
      </c>
      <c r="I111" s="9">
        <f t="shared" si="11"/>
        <v>0</v>
      </c>
      <c r="J111">
        <v>0</v>
      </c>
      <c r="K111" s="9">
        <f t="shared" si="9"/>
        <v>0</v>
      </c>
      <c r="L111" s="9">
        <f t="shared" si="10"/>
        <v>447.11999999999995</v>
      </c>
      <c r="M111" s="6" t="s">
        <v>327</v>
      </c>
    </row>
    <row r="112" spans="1:13" s="14" customFormat="1" x14ac:dyDescent="0.2">
      <c r="A112" s="5" t="s">
        <v>262</v>
      </c>
      <c r="B112" s="5"/>
      <c r="G112" s="18">
        <f t="shared" si="8"/>
        <v>0</v>
      </c>
      <c r="I112" s="18">
        <f t="shared" si="11"/>
        <v>0</v>
      </c>
      <c r="K112" s="18">
        <f t="shared" si="9"/>
        <v>0</v>
      </c>
      <c r="L112" s="18">
        <f t="shared" si="10"/>
        <v>0</v>
      </c>
      <c r="M112" s="8"/>
    </row>
    <row r="113" spans="1:13" x14ac:dyDescent="0.2">
      <c r="A113" s="1" t="s">
        <v>263</v>
      </c>
      <c r="B113" s="1" t="s">
        <v>269</v>
      </c>
      <c r="C113" t="s">
        <v>252</v>
      </c>
      <c r="D113">
        <v>1</v>
      </c>
      <c r="E113">
        <v>0</v>
      </c>
      <c r="F113">
        <v>750</v>
      </c>
      <c r="G113" s="9">
        <f t="shared" si="8"/>
        <v>750</v>
      </c>
      <c r="H113">
        <v>0</v>
      </c>
      <c r="I113" s="9">
        <f t="shared" si="11"/>
        <v>0</v>
      </c>
      <c r="J113">
        <v>0</v>
      </c>
      <c r="K113" s="9">
        <f t="shared" si="9"/>
        <v>0</v>
      </c>
      <c r="L113" s="9">
        <f t="shared" si="10"/>
        <v>750</v>
      </c>
      <c r="M113" s="6" t="s">
        <v>270</v>
      </c>
    </row>
    <row r="114" spans="1:13" ht="30" x14ac:dyDescent="0.2">
      <c r="A114" s="1" t="s">
        <v>264</v>
      </c>
      <c r="B114" s="1" t="s">
        <v>268</v>
      </c>
      <c r="C114" t="s">
        <v>274</v>
      </c>
      <c r="D114">
        <v>23.4</v>
      </c>
      <c r="E114">
        <v>0.08</v>
      </c>
      <c r="F114">
        <v>50</v>
      </c>
      <c r="G114" s="9">
        <f t="shared" si="8"/>
        <v>1263.6000000000001</v>
      </c>
      <c r="H114">
        <v>0</v>
      </c>
      <c r="I114" s="9">
        <f t="shared" si="11"/>
        <v>0</v>
      </c>
      <c r="J114">
        <v>0</v>
      </c>
      <c r="K114" s="9">
        <f t="shared" si="9"/>
        <v>0</v>
      </c>
      <c r="L114" s="9">
        <f t="shared" si="10"/>
        <v>1263.6000000000001</v>
      </c>
    </row>
    <row r="115" spans="1:13" ht="30" x14ac:dyDescent="0.2">
      <c r="A115" s="1" t="s">
        <v>276</v>
      </c>
      <c r="B115" s="1" t="s">
        <v>268</v>
      </c>
      <c r="C115" t="s">
        <v>274</v>
      </c>
      <c r="D115">
        <v>5.0999999999999996</v>
      </c>
      <c r="E115">
        <v>0.08</v>
      </c>
      <c r="F115">
        <v>50</v>
      </c>
      <c r="G115" s="9">
        <f t="shared" si="8"/>
        <v>275.39999999999998</v>
      </c>
      <c r="H115">
        <v>0</v>
      </c>
      <c r="I115" s="9">
        <f t="shared" si="11"/>
        <v>0</v>
      </c>
      <c r="J115">
        <v>0</v>
      </c>
      <c r="K115" s="9">
        <f t="shared" si="9"/>
        <v>0</v>
      </c>
      <c r="L115" s="9">
        <f t="shared" si="10"/>
        <v>275.39999999999998</v>
      </c>
    </row>
    <row r="116" spans="1:13" x14ac:dyDescent="0.2">
      <c r="A116" s="1" t="s">
        <v>277</v>
      </c>
      <c r="B116" s="1" t="s">
        <v>298</v>
      </c>
      <c r="C116" t="s">
        <v>274</v>
      </c>
      <c r="D116">
        <v>4.16</v>
      </c>
      <c r="E116">
        <v>0</v>
      </c>
      <c r="F116">
        <v>1480</v>
      </c>
      <c r="G116" s="9">
        <f t="shared" si="8"/>
        <v>6156.8</v>
      </c>
      <c r="H116">
        <v>0</v>
      </c>
      <c r="I116" s="9">
        <f t="shared" si="11"/>
        <v>0</v>
      </c>
      <c r="J116">
        <v>0</v>
      </c>
      <c r="K116" s="9">
        <f t="shared" si="9"/>
        <v>0</v>
      </c>
      <c r="L116" s="9">
        <f t="shared" si="10"/>
        <v>6156.8</v>
      </c>
      <c r="M116" s="6" t="s">
        <v>299</v>
      </c>
    </row>
    <row r="117" spans="1:13" x14ac:dyDescent="0.2">
      <c r="A117" s="1" t="s">
        <v>278</v>
      </c>
      <c r="B117" s="1" t="s">
        <v>300</v>
      </c>
      <c r="C117" t="s">
        <v>315</v>
      </c>
      <c r="D117">
        <v>1</v>
      </c>
      <c r="E117">
        <v>0</v>
      </c>
      <c r="F117">
        <v>850</v>
      </c>
      <c r="G117" s="9">
        <f t="shared" si="8"/>
        <v>850</v>
      </c>
      <c r="H117">
        <v>10</v>
      </c>
      <c r="I117" s="9">
        <f t="shared" si="11"/>
        <v>10</v>
      </c>
      <c r="J117">
        <v>50</v>
      </c>
      <c r="K117" s="9">
        <f t="shared" si="9"/>
        <v>50</v>
      </c>
      <c r="L117" s="9">
        <f t="shared" si="10"/>
        <v>910</v>
      </c>
    </row>
    <row r="118" spans="1:13" x14ac:dyDescent="0.2">
      <c r="A118" s="1" t="s">
        <v>279</v>
      </c>
      <c r="B118" s="1" t="s">
        <v>301</v>
      </c>
      <c r="C118" t="s">
        <v>316</v>
      </c>
      <c r="D118">
        <v>2</v>
      </c>
      <c r="E118">
        <v>0</v>
      </c>
      <c r="F118">
        <v>25</v>
      </c>
      <c r="G118" s="9">
        <f t="shared" si="8"/>
        <v>50</v>
      </c>
      <c r="H118">
        <v>2</v>
      </c>
      <c r="I118" s="9">
        <f t="shared" si="11"/>
        <v>4</v>
      </c>
      <c r="J118">
        <v>2</v>
      </c>
      <c r="K118" s="9">
        <f t="shared" si="9"/>
        <v>4</v>
      </c>
      <c r="L118" s="9">
        <f t="shared" si="10"/>
        <v>58</v>
      </c>
    </row>
    <row r="119" spans="1:13" ht="30" x14ac:dyDescent="0.2">
      <c r="A119" s="1" t="s">
        <v>280</v>
      </c>
      <c r="B119" s="1" t="s">
        <v>302</v>
      </c>
      <c r="C119" t="s">
        <v>317</v>
      </c>
      <c r="D119">
        <v>2</v>
      </c>
      <c r="E119">
        <v>0</v>
      </c>
      <c r="F119">
        <v>30</v>
      </c>
      <c r="G119" s="9">
        <f t="shared" si="8"/>
        <v>60</v>
      </c>
      <c r="H119">
        <v>2</v>
      </c>
      <c r="I119" s="9">
        <f t="shared" si="11"/>
        <v>4</v>
      </c>
      <c r="J119">
        <v>2</v>
      </c>
      <c r="K119" s="9">
        <f t="shared" si="9"/>
        <v>4</v>
      </c>
      <c r="L119" s="9">
        <f t="shared" si="10"/>
        <v>68</v>
      </c>
    </row>
    <row r="120" spans="1:13" s="14" customFormat="1" x14ac:dyDescent="0.2">
      <c r="A120" s="5" t="s">
        <v>281</v>
      </c>
      <c r="B120" s="5"/>
      <c r="G120" s="18">
        <f t="shared" si="8"/>
        <v>0</v>
      </c>
      <c r="I120" s="18">
        <f t="shared" si="11"/>
        <v>0</v>
      </c>
      <c r="K120" s="18">
        <f t="shared" si="9"/>
        <v>0</v>
      </c>
      <c r="L120" s="18">
        <f t="shared" si="10"/>
        <v>0</v>
      </c>
      <c r="M120" s="8"/>
    </row>
    <row r="121" spans="1:13" ht="30" x14ac:dyDescent="0.2">
      <c r="A121" s="1" t="s">
        <v>282</v>
      </c>
      <c r="B121" s="1" t="s">
        <v>268</v>
      </c>
      <c r="C121" t="s">
        <v>274</v>
      </c>
      <c r="D121">
        <v>18.38</v>
      </c>
      <c r="E121">
        <v>0.08</v>
      </c>
      <c r="F121">
        <v>50</v>
      </c>
      <c r="G121" s="9">
        <f t="shared" si="8"/>
        <v>992.5200000000001</v>
      </c>
      <c r="H121">
        <v>0</v>
      </c>
      <c r="I121" s="9">
        <f t="shared" si="11"/>
        <v>0</v>
      </c>
      <c r="J121">
        <v>0</v>
      </c>
      <c r="K121" s="9">
        <f t="shared" si="9"/>
        <v>0</v>
      </c>
      <c r="L121" s="9">
        <f t="shared" si="10"/>
        <v>992.5200000000001</v>
      </c>
    </row>
    <row r="122" spans="1:13" ht="30" x14ac:dyDescent="0.2">
      <c r="A122" s="1" t="s">
        <v>283</v>
      </c>
      <c r="B122" s="1" t="s">
        <v>268</v>
      </c>
      <c r="C122" t="s">
        <v>274</v>
      </c>
      <c r="D122">
        <v>4.4000000000000004</v>
      </c>
      <c r="E122">
        <v>0.08</v>
      </c>
      <c r="F122">
        <v>50</v>
      </c>
      <c r="G122" s="9">
        <f t="shared" si="8"/>
        <v>237.60000000000005</v>
      </c>
      <c r="H122">
        <v>0</v>
      </c>
      <c r="I122" s="9">
        <f t="shared" si="11"/>
        <v>0</v>
      </c>
      <c r="J122">
        <v>0</v>
      </c>
      <c r="K122" s="9">
        <f t="shared" si="9"/>
        <v>0</v>
      </c>
      <c r="L122" s="9">
        <f t="shared" si="10"/>
        <v>237.60000000000005</v>
      </c>
    </row>
    <row r="123" spans="1:13" x14ac:dyDescent="0.2">
      <c r="A123" s="1" t="s">
        <v>303</v>
      </c>
      <c r="B123" s="1" t="s">
        <v>304</v>
      </c>
      <c r="C123" t="s">
        <v>252</v>
      </c>
      <c r="D123">
        <v>1</v>
      </c>
      <c r="E123">
        <v>0</v>
      </c>
      <c r="F123">
        <v>1000</v>
      </c>
      <c r="G123" s="9">
        <f t="shared" si="8"/>
        <v>1000</v>
      </c>
      <c r="H123">
        <v>15</v>
      </c>
      <c r="I123" s="9">
        <f t="shared" si="11"/>
        <v>15</v>
      </c>
      <c r="J123">
        <v>40</v>
      </c>
      <c r="K123" s="9">
        <f t="shared" si="9"/>
        <v>40</v>
      </c>
      <c r="L123" s="9">
        <f t="shared" si="10"/>
        <v>1055</v>
      </c>
    </row>
    <row r="124" spans="1:13" x14ac:dyDescent="0.2">
      <c r="A124" s="1" t="s">
        <v>284</v>
      </c>
      <c r="B124" s="1" t="s">
        <v>310</v>
      </c>
      <c r="C124" t="s">
        <v>253</v>
      </c>
      <c r="D124">
        <v>1</v>
      </c>
      <c r="E124">
        <v>0</v>
      </c>
      <c r="F124">
        <v>400</v>
      </c>
      <c r="G124" s="9">
        <f t="shared" si="8"/>
        <v>400</v>
      </c>
      <c r="H124">
        <v>5</v>
      </c>
      <c r="I124" s="9">
        <f t="shared" si="11"/>
        <v>5</v>
      </c>
      <c r="J124">
        <v>20</v>
      </c>
      <c r="K124" s="9">
        <f t="shared" si="9"/>
        <v>20</v>
      </c>
      <c r="L124" s="9">
        <f t="shared" si="10"/>
        <v>425</v>
      </c>
      <c r="M124" s="6" t="s">
        <v>311</v>
      </c>
    </row>
    <row r="125" spans="1:13" x14ac:dyDescent="0.2">
      <c r="A125" s="1" t="s">
        <v>285</v>
      </c>
      <c r="B125" s="1" t="s">
        <v>308</v>
      </c>
      <c r="C125" t="s">
        <v>318</v>
      </c>
      <c r="D125">
        <v>1</v>
      </c>
      <c r="E125">
        <v>0</v>
      </c>
      <c r="F125">
        <v>1380</v>
      </c>
      <c r="G125" s="9">
        <f t="shared" si="8"/>
        <v>1380</v>
      </c>
      <c r="H125">
        <v>10</v>
      </c>
      <c r="I125" s="9">
        <f t="shared" si="11"/>
        <v>10</v>
      </c>
      <c r="J125">
        <v>50</v>
      </c>
      <c r="K125" s="9">
        <f t="shared" si="9"/>
        <v>50</v>
      </c>
      <c r="L125" s="9">
        <f t="shared" si="10"/>
        <v>1440</v>
      </c>
      <c r="M125" s="6" t="s">
        <v>312</v>
      </c>
    </row>
    <row r="126" spans="1:13" x14ac:dyDescent="0.2">
      <c r="A126" s="1" t="s">
        <v>286</v>
      </c>
      <c r="B126" s="1" t="s">
        <v>305</v>
      </c>
      <c r="C126" t="s">
        <v>316</v>
      </c>
      <c r="D126">
        <v>3</v>
      </c>
      <c r="E126">
        <v>0</v>
      </c>
      <c r="F126">
        <v>25</v>
      </c>
      <c r="G126" s="9">
        <f t="shared" si="8"/>
        <v>75</v>
      </c>
      <c r="H126">
        <v>2</v>
      </c>
      <c r="I126" s="9">
        <f t="shared" si="11"/>
        <v>6</v>
      </c>
      <c r="J126">
        <v>5</v>
      </c>
      <c r="K126" s="9">
        <f t="shared" si="9"/>
        <v>15</v>
      </c>
      <c r="L126" s="9">
        <f t="shared" si="10"/>
        <v>96</v>
      </c>
    </row>
    <row r="127" spans="1:13" ht="30" x14ac:dyDescent="0.2">
      <c r="A127" s="1" t="s">
        <v>287</v>
      </c>
      <c r="B127" s="1" t="s">
        <v>313</v>
      </c>
      <c r="C127" t="s">
        <v>319</v>
      </c>
      <c r="D127">
        <v>3</v>
      </c>
      <c r="E127">
        <v>0</v>
      </c>
      <c r="F127">
        <v>30</v>
      </c>
      <c r="G127" s="9">
        <f t="shared" si="8"/>
        <v>90</v>
      </c>
      <c r="H127">
        <v>2</v>
      </c>
      <c r="I127" s="9">
        <f t="shared" si="11"/>
        <v>6</v>
      </c>
      <c r="J127">
        <v>5</v>
      </c>
      <c r="K127" s="9">
        <f t="shared" si="9"/>
        <v>15</v>
      </c>
      <c r="L127" s="9">
        <f t="shared" si="10"/>
        <v>111</v>
      </c>
    </row>
    <row r="128" spans="1:13" x14ac:dyDescent="0.2">
      <c r="A128" s="1" t="s">
        <v>288</v>
      </c>
      <c r="B128" s="1" t="s">
        <v>306</v>
      </c>
      <c r="C128" t="s">
        <v>274</v>
      </c>
      <c r="D128">
        <v>2.6</v>
      </c>
      <c r="E128">
        <v>0</v>
      </c>
      <c r="F128">
        <v>300</v>
      </c>
      <c r="G128" s="9">
        <f t="shared" si="8"/>
        <v>780</v>
      </c>
      <c r="H128">
        <v>0</v>
      </c>
      <c r="I128" s="9">
        <f t="shared" si="11"/>
        <v>0</v>
      </c>
      <c r="J128">
        <v>0</v>
      </c>
      <c r="K128" s="9">
        <f t="shared" si="9"/>
        <v>0</v>
      </c>
      <c r="L128" s="9">
        <f t="shared" si="10"/>
        <v>780</v>
      </c>
    </row>
    <row r="129" spans="1:13" x14ac:dyDescent="0.2">
      <c r="A129" s="1" t="s">
        <v>289</v>
      </c>
      <c r="B129" s="1" t="s">
        <v>307</v>
      </c>
      <c r="C129" t="s">
        <v>320</v>
      </c>
      <c r="D129">
        <v>1.3</v>
      </c>
      <c r="E129">
        <v>0</v>
      </c>
      <c r="F129">
        <v>130</v>
      </c>
      <c r="G129" s="9">
        <f t="shared" si="8"/>
        <v>169</v>
      </c>
      <c r="H129">
        <v>10</v>
      </c>
      <c r="I129" s="9">
        <f t="shared" si="11"/>
        <v>13</v>
      </c>
      <c r="J129">
        <v>15</v>
      </c>
      <c r="K129" s="9">
        <f t="shared" si="9"/>
        <v>19.5</v>
      </c>
      <c r="L129" s="9">
        <f t="shared" si="10"/>
        <v>201.5</v>
      </c>
    </row>
    <row r="130" spans="1:13" x14ac:dyDescent="0.2">
      <c r="A130" s="1" t="s">
        <v>290</v>
      </c>
      <c r="B130" s="1" t="s">
        <v>309</v>
      </c>
      <c r="C130" t="s">
        <v>321</v>
      </c>
      <c r="D130">
        <v>1</v>
      </c>
      <c r="E130">
        <v>0</v>
      </c>
      <c r="F130">
        <v>650</v>
      </c>
      <c r="G130" s="9">
        <f t="shared" si="8"/>
        <v>650</v>
      </c>
      <c r="H130">
        <v>15</v>
      </c>
      <c r="I130" s="9">
        <f t="shared" si="11"/>
        <v>15</v>
      </c>
      <c r="J130">
        <v>40</v>
      </c>
      <c r="K130" s="9">
        <f t="shared" si="9"/>
        <v>40</v>
      </c>
      <c r="L130" s="9">
        <f t="shared" si="10"/>
        <v>705</v>
      </c>
      <c r="M130" s="6" t="s">
        <v>314</v>
      </c>
    </row>
    <row r="131" spans="1:13" x14ac:dyDescent="0.2">
      <c r="A131" s="1" t="s">
        <v>291</v>
      </c>
      <c r="B131" s="1" t="s">
        <v>269</v>
      </c>
      <c r="C131" t="s">
        <v>253</v>
      </c>
      <c r="D131">
        <v>1</v>
      </c>
      <c r="E131">
        <v>0</v>
      </c>
      <c r="F131">
        <v>750</v>
      </c>
      <c r="G131" s="9">
        <f t="shared" si="8"/>
        <v>750</v>
      </c>
      <c r="I131" s="9">
        <f t="shared" si="11"/>
        <v>0</v>
      </c>
      <c r="J131">
        <v>0</v>
      </c>
      <c r="K131" s="9">
        <f t="shared" si="9"/>
        <v>0</v>
      </c>
      <c r="L131" s="9">
        <f t="shared" si="10"/>
        <v>750</v>
      </c>
    </row>
    <row r="132" spans="1:13" s="14" customFormat="1" x14ac:dyDescent="0.2">
      <c r="A132" s="5" t="s">
        <v>103</v>
      </c>
      <c r="B132" s="5"/>
      <c r="G132" s="18">
        <f t="shared" si="8"/>
        <v>0</v>
      </c>
      <c r="I132" s="18">
        <f t="shared" si="11"/>
        <v>0</v>
      </c>
      <c r="K132" s="18">
        <f t="shared" si="9"/>
        <v>0</v>
      </c>
      <c r="L132" s="18">
        <f t="shared" si="10"/>
        <v>0</v>
      </c>
      <c r="M132" s="8"/>
    </row>
    <row r="133" spans="1:13" x14ac:dyDescent="0.2">
      <c r="A133" s="1" t="s">
        <v>292</v>
      </c>
      <c r="B133" s="1" t="s">
        <v>269</v>
      </c>
      <c r="C133" t="s">
        <v>322</v>
      </c>
      <c r="D133">
        <v>1</v>
      </c>
      <c r="F133">
        <v>750</v>
      </c>
      <c r="G133" s="9">
        <f t="shared" si="8"/>
        <v>750</v>
      </c>
      <c r="H133">
        <v>0</v>
      </c>
      <c r="I133" s="9">
        <f t="shared" si="11"/>
        <v>0</v>
      </c>
      <c r="J133">
        <v>0</v>
      </c>
      <c r="K133" s="9">
        <f t="shared" si="9"/>
        <v>0</v>
      </c>
      <c r="L133" s="9">
        <f t="shared" si="10"/>
        <v>750</v>
      </c>
    </row>
    <row r="134" spans="1:13" x14ac:dyDescent="0.2">
      <c r="A134" s="1" t="s">
        <v>293</v>
      </c>
      <c r="B134" s="1" t="s">
        <v>266</v>
      </c>
      <c r="C134" t="s">
        <v>274</v>
      </c>
      <c r="D134">
        <v>14.04</v>
      </c>
      <c r="E134">
        <v>0.06</v>
      </c>
      <c r="F134">
        <v>100</v>
      </c>
      <c r="G134" s="9">
        <f t="shared" si="8"/>
        <v>1488.24</v>
      </c>
      <c r="H134">
        <v>0</v>
      </c>
      <c r="I134" s="9">
        <f t="shared" si="11"/>
        <v>0</v>
      </c>
      <c r="J134">
        <v>0</v>
      </c>
      <c r="K134" s="9">
        <f t="shared" si="9"/>
        <v>0</v>
      </c>
      <c r="L134" s="9">
        <f t="shared" si="10"/>
        <v>1488.24</v>
      </c>
    </row>
    <row r="135" spans="1:13" x14ac:dyDescent="0.2">
      <c r="A135" s="1" t="s">
        <v>257</v>
      </c>
      <c r="B135" s="1" t="s">
        <v>267</v>
      </c>
      <c r="C135" t="s">
        <v>134</v>
      </c>
      <c r="D135">
        <v>15.62</v>
      </c>
      <c r="E135">
        <v>0.08</v>
      </c>
      <c r="F135">
        <v>23</v>
      </c>
      <c r="G135" s="9">
        <f t="shared" si="8"/>
        <v>388.00080000000003</v>
      </c>
      <c r="H135">
        <v>0</v>
      </c>
      <c r="I135" s="9">
        <f t="shared" si="11"/>
        <v>0</v>
      </c>
      <c r="J135">
        <v>0</v>
      </c>
      <c r="K135" s="9">
        <f t="shared" si="9"/>
        <v>0</v>
      </c>
      <c r="L135" s="9">
        <f t="shared" si="10"/>
        <v>388.00080000000003</v>
      </c>
    </row>
    <row r="136" spans="1:13" s="14" customFormat="1" x14ac:dyDescent="0.2">
      <c r="A136" s="5" t="s">
        <v>294</v>
      </c>
      <c r="B136" s="5"/>
      <c r="G136" s="18">
        <f t="shared" si="8"/>
        <v>0</v>
      </c>
      <c r="I136" s="18">
        <f t="shared" si="11"/>
        <v>0</v>
      </c>
      <c r="K136" s="18">
        <f t="shared" si="9"/>
        <v>0</v>
      </c>
      <c r="L136" s="18">
        <f t="shared" si="10"/>
        <v>0</v>
      </c>
      <c r="M136" s="8"/>
    </row>
    <row r="137" spans="1:13" x14ac:dyDescent="0.2">
      <c r="A137" s="1" t="s">
        <v>292</v>
      </c>
      <c r="B137" s="1" t="s">
        <v>269</v>
      </c>
      <c r="C137" t="s">
        <v>254</v>
      </c>
      <c r="D137">
        <v>1</v>
      </c>
      <c r="F137">
        <v>750</v>
      </c>
      <c r="G137" s="9">
        <f t="shared" si="8"/>
        <v>750</v>
      </c>
      <c r="H137">
        <v>0</v>
      </c>
      <c r="I137" s="9">
        <f t="shared" si="11"/>
        <v>0</v>
      </c>
      <c r="J137">
        <v>0</v>
      </c>
      <c r="K137" s="9">
        <f t="shared" si="9"/>
        <v>0</v>
      </c>
      <c r="L137" s="9">
        <f t="shared" si="10"/>
        <v>750</v>
      </c>
    </row>
    <row r="138" spans="1:13" x14ac:dyDescent="0.2">
      <c r="A138" s="1" t="s">
        <v>293</v>
      </c>
      <c r="B138" s="1" t="s">
        <v>266</v>
      </c>
      <c r="C138" t="s">
        <v>274</v>
      </c>
      <c r="D138">
        <v>14.04</v>
      </c>
      <c r="E138">
        <v>0.06</v>
      </c>
      <c r="F138">
        <v>100</v>
      </c>
      <c r="G138" s="9">
        <f t="shared" si="8"/>
        <v>1488.24</v>
      </c>
      <c r="H138">
        <v>0</v>
      </c>
      <c r="I138" s="9">
        <f t="shared" si="11"/>
        <v>0</v>
      </c>
      <c r="J138">
        <v>0</v>
      </c>
      <c r="K138" s="9">
        <f t="shared" si="9"/>
        <v>0</v>
      </c>
      <c r="L138" s="9">
        <f t="shared" si="10"/>
        <v>1488.24</v>
      </c>
    </row>
    <row r="139" spans="1:13" x14ac:dyDescent="0.2">
      <c r="A139" s="1" t="s">
        <v>257</v>
      </c>
      <c r="B139" s="1" t="s">
        <v>267</v>
      </c>
      <c r="C139" t="s">
        <v>323</v>
      </c>
      <c r="D139">
        <v>15.62</v>
      </c>
      <c r="E139">
        <v>0.08</v>
      </c>
      <c r="F139">
        <v>23</v>
      </c>
      <c r="G139" s="9">
        <f t="shared" si="8"/>
        <v>388.00080000000003</v>
      </c>
      <c r="H139">
        <v>0</v>
      </c>
      <c r="I139" s="9">
        <f t="shared" si="11"/>
        <v>0</v>
      </c>
      <c r="J139">
        <v>0</v>
      </c>
      <c r="K139" s="9">
        <f t="shared" si="9"/>
        <v>0</v>
      </c>
      <c r="L139" s="9">
        <f t="shared" si="10"/>
        <v>388.00080000000003</v>
      </c>
    </row>
    <row r="140" spans="1:13" s="14" customFormat="1" x14ac:dyDescent="0.2">
      <c r="A140" s="5" t="s">
        <v>295</v>
      </c>
      <c r="B140" s="5"/>
      <c r="G140" s="18">
        <f t="shared" si="8"/>
        <v>0</v>
      </c>
      <c r="I140" s="18">
        <f t="shared" si="11"/>
        <v>0</v>
      </c>
      <c r="K140" s="18">
        <f t="shared" si="9"/>
        <v>0</v>
      </c>
      <c r="L140" s="18">
        <f t="shared" si="10"/>
        <v>0</v>
      </c>
      <c r="M140" s="8"/>
    </row>
    <row r="141" spans="1:13" ht="30" x14ac:dyDescent="0.2">
      <c r="A141" s="1" t="s">
        <v>296</v>
      </c>
      <c r="B141" s="1" t="s">
        <v>325</v>
      </c>
      <c r="C141" t="s">
        <v>274</v>
      </c>
      <c r="D141">
        <v>17.399999999999999</v>
      </c>
      <c r="E141">
        <v>0.08</v>
      </c>
      <c r="F141">
        <v>50</v>
      </c>
      <c r="G141" s="9">
        <f t="shared" si="8"/>
        <v>939.59999999999991</v>
      </c>
      <c r="H141">
        <v>0</v>
      </c>
      <c r="I141" s="9">
        <f t="shared" si="11"/>
        <v>0</v>
      </c>
      <c r="J141">
        <v>0</v>
      </c>
      <c r="K141" s="9">
        <f t="shared" si="9"/>
        <v>0</v>
      </c>
      <c r="L141" s="9">
        <f t="shared" si="10"/>
        <v>939.59999999999991</v>
      </c>
      <c r="M141" s="6" t="s">
        <v>326</v>
      </c>
    </row>
    <row r="142" spans="1:13" ht="30" x14ac:dyDescent="0.2">
      <c r="A142" s="1" t="s">
        <v>324</v>
      </c>
      <c r="B142" s="1" t="s">
        <v>325</v>
      </c>
      <c r="C142" t="s">
        <v>274</v>
      </c>
      <c r="D142">
        <v>6.22</v>
      </c>
      <c r="E142">
        <v>0.08</v>
      </c>
      <c r="F142">
        <v>50</v>
      </c>
      <c r="G142" s="9">
        <f t="shared" si="8"/>
        <v>335.88</v>
      </c>
      <c r="H142">
        <v>0</v>
      </c>
      <c r="I142" s="9">
        <f t="shared" si="11"/>
        <v>0</v>
      </c>
      <c r="J142">
        <v>0</v>
      </c>
      <c r="K142" s="9">
        <f t="shared" si="9"/>
        <v>0</v>
      </c>
      <c r="L142" s="9">
        <f t="shared" si="10"/>
        <v>335.88</v>
      </c>
    </row>
    <row r="143" spans="1:13" s="14" customFormat="1" x14ac:dyDescent="0.2">
      <c r="A143" s="5" t="s">
        <v>328</v>
      </c>
      <c r="B143" s="5"/>
      <c r="G143" s="18">
        <f t="shared" si="8"/>
        <v>0</v>
      </c>
      <c r="I143" s="18">
        <f t="shared" si="11"/>
        <v>0</v>
      </c>
      <c r="K143" s="18">
        <f t="shared" si="9"/>
        <v>0</v>
      </c>
      <c r="L143" s="18">
        <f t="shared" si="10"/>
        <v>0</v>
      </c>
      <c r="M143" s="8"/>
    </row>
    <row r="144" spans="1:13" ht="30" x14ac:dyDescent="0.2">
      <c r="A144" s="1" t="s">
        <v>329</v>
      </c>
      <c r="B144" s="1" t="s">
        <v>331</v>
      </c>
      <c r="C144" t="s">
        <v>274</v>
      </c>
      <c r="D144">
        <v>12</v>
      </c>
      <c r="E144">
        <v>0</v>
      </c>
      <c r="F144">
        <v>340</v>
      </c>
      <c r="G144" s="9">
        <f t="shared" si="8"/>
        <v>4080</v>
      </c>
      <c r="H144">
        <v>0</v>
      </c>
      <c r="I144" s="9">
        <f t="shared" si="11"/>
        <v>0</v>
      </c>
      <c r="J144">
        <v>0</v>
      </c>
      <c r="K144" s="9">
        <f t="shared" si="9"/>
        <v>0</v>
      </c>
      <c r="L144" s="9">
        <f t="shared" si="10"/>
        <v>4080</v>
      </c>
    </row>
    <row r="145" spans="1:13" ht="30" x14ac:dyDescent="0.2">
      <c r="A145" s="1" t="s">
        <v>329</v>
      </c>
      <c r="B145" s="1" t="s">
        <v>332</v>
      </c>
      <c r="C145" t="s">
        <v>274</v>
      </c>
      <c r="D145">
        <v>3</v>
      </c>
      <c r="E145">
        <v>0</v>
      </c>
      <c r="F145">
        <v>420</v>
      </c>
      <c r="G145" s="9">
        <f t="shared" si="8"/>
        <v>1260</v>
      </c>
      <c r="H145">
        <v>0</v>
      </c>
      <c r="I145" s="9">
        <f t="shared" si="11"/>
        <v>0</v>
      </c>
      <c r="J145">
        <v>0</v>
      </c>
      <c r="K145" s="9">
        <f t="shared" si="9"/>
        <v>0</v>
      </c>
      <c r="L145" s="9">
        <f t="shared" si="10"/>
        <v>1260</v>
      </c>
    </row>
    <row r="146" spans="1:13" s="14" customFormat="1" x14ac:dyDescent="0.2">
      <c r="A146" s="5" t="s">
        <v>330</v>
      </c>
      <c r="B146" s="5"/>
      <c r="G146" s="18">
        <f t="shared" si="8"/>
        <v>0</v>
      </c>
      <c r="I146" s="18">
        <f t="shared" si="11"/>
        <v>0</v>
      </c>
      <c r="K146" s="18">
        <f t="shared" si="9"/>
        <v>0</v>
      </c>
      <c r="L146" s="18">
        <f t="shared" si="10"/>
        <v>0</v>
      </c>
      <c r="M146" s="8"/>
    </row>
    <row r="147" spans="1:13" x14ac:dyDescent="0.2">
      <c r="A147" s="1" t="s">
        <v>237</v>
      </c>
      <c r="G147" s="9">
        <f>SUM(G108:G146)</f>
        <v>31274.152000000006</v>
      </c>
      <c r="I147" s="11">
        <f>SUM(I108:I146)</f>
        <v>88</v>
      </c>
      <c r="K147" s="9"/>
      <c r="L147" s="12">
        <f>SUM(I147,G147)</f>
        <v>31362.152000000006</v>
      </c>
    </row>
    <row r="148" spans="1:13" x14ac:dyDescent="0.2">
      <c r="A148" s="1" t="s">
        <v>238</v>
      </c>
      <c r="K148" s="9">
        <f>SUM(K108:K147)</f>
        <v>257.5</v>
      </c>
      <c r="L148" s="12">
        <f>SUM(K148)</f>
        <v>257.5</v>
      </c>
    </row>
    <row r="149" spans="1:13" x14ac:dyDescent="0.2">
      <c r="A149" s="1" t="s">
        <v>239</v>
      </c>
      <c r="B149" s="1" t="s">
        <v>248</v>
      </c>
      <c r="L149" s="12">
        <f>SUM(L147:L148)</f>
        <v>31619.652000000006</v>
      </c>
    </row>
    <row r="150" spans="1:13" x14ac:dyDescent="0.2">
      <c r="A150" s="1" t="s">
        <v>240</v>
      </c>
      <c r="B150" s="10">
        <v>0.05</v>
      </c>
      <c r="D150">
        <v>0.05</v>
      </c>
      <c r="L150" s="12">
        <f>L149*D150</f>
        <v>1580.9826000000003</v>
      </c>
    </row>
    <row r="151" spans="1:13" x14ac:dyDescent="0.2">
      <c r="A151" s="1" t="s">
        <v>241</v>
      </c>
      <c r="B151" s="1" t="s">
        <v>249</v>
      </c>
      <c r="L151" s="12">
        <f>SUM(L149:L150)</f>
        <v>33200.634600000005</v>
      </c>
    </row>
    <row r="152" spans="1:13" x14ac:dyDescent="0.2">
      <c r="A152" s="1" t="s">
        <v>242</v>
      </c>
      <c r="B152" s="1" t="s">
        <v>247</v>
      </c>
    </row>
    <row r="155" spans="1:13" x14ac:dyDescent="0.2">
      <c r="G155" s="9"/>
      <c r="I155" s="9"/>
      <c r="K155" s="9"/>
      <c r="L155" s="9"/>
    </row>
    <row r="156" spans="1:13" s="14" customFormat="1" x14ac:dyDescent="0.2">
      <c r="A156" s="5" t="s">
        <v>333</v>
      </c>
      <c r="B156" s="5"/>
      <c r="G156" s="18"/>
      <c r="I156" s="18"/>
      <c r="K156" s="18"/>
      <c r="L156" s="18"/>
      <c r="M156" s="8"/>
    </row>
    <row r="157" spans="1:13" x14ac:dyDescent="0.2">
      <c r="A157" s="1" t="s">
        <v>334</v>
      </c>
      <c r="G157" s="9"/>
      <c r="I157" s="9"/>
      <c r="K157" s="9"/>
      <c r="L157" s="9">
        <f>SUM(L147,L95)</f>
        <v>57895.325000000012</v>
      </c>
    </row>
    <row r="158" spans="1:13" x14ac:dyDescent="0.2">
      <c r="A158" s="1" t="s">
        <v>335</v>
      </c>
      <c r="L158" s="12">
        <f>SUM(L148,L96)</f>
        <v>18667.11</v>
      </c>
      <c r="M158" s="6" t="s">
        <v>338</v>
      </c>
    </row>
    <row r="159" spans="1:13" x14ac:dyDescent="0.2">
      <c r="A159" s="1" t="s">
        <v>336</v>
      </c>
      <c r="L159" s="9">
        <f>SUM(L157:L158)</f>
        <v>76562.435000000012</v>
      </c>
    </row>
    <row r="160" spans="1:13" x14ac:dyDescent="0.2">
      <c r="A160" s="1" t="s">
        <v>337</v>
      </c>
      <c r="L160" s="12">
        <f>SUM(L150,L98)</f>
        <v>3828.1217500000007</v>
      </c>
    </row>
    <row r="161" spans="1:12" x14ac:dyDescent="0.2">
      <c r="A161" s="1" t="s">
        <v>339</v>
      </c>
      <c r="L161" s="12">
        <f>SUM(L151,L99)</f>
        <v>80390.556750000018</v>
      </c>
    </row>
  </sheetData>
  <autoFilter ref="A1:A157"/>
  <mergeCells count="21">
    <mergeCell ref="H105:I105"/>
    <mergeCell ref="J105:K105"/>
    <mergeCell ref="L105:L106"/>
    <mergeCell ref="M105:M106"/>
    <mergeCell ref="A104:M104"/>
    <mergeCell ref="H1:I1"/>
    <mergeCell ref="J1:K1"/>
    <mergeCell ref="L1:L2"/>
    <mergeCell ref="M1:M2"/>
    <mergeCell ref="A105:A106"/>
    <mergeCell ref="B105:B106"/>
    <mergeCell ref="C105:C106"/>
    <mergeCell ref="D105:D106"/>
    <mergeCell ref="E105:E106"/>
    <mergeCell ref="F105:G105"/>
    <mergeCell ref="A1:A2"/>
    <mergeCell ref="B1:B2"/>
    <mergeCell ref="C1:C2"/>
    <mergeCell ref="D1:D2"/>
    <mergeCell ref="E1:E2"/>
    <mergeCell ref="F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皓鸣</vt:lpstr>
      <vt:lpstr>魔艺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kinghy</dc:creator>
  <cp:lastModifiedBy>Microsoft Office 用户</cp:lastModifiedBy>
  <dcterms:created xsi:type="dcterms:W3CDTF">2016-09-17T02:56:14Z</dcterms:created>
  <dcterms:modified xsi:type="dcterms:W3CDTF">2016-09-18T06:48:55Z</dcterms:modified>
</cp:coreProperties>
</file>