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AT385 and Cornell\johne\data\"/>
    </mc:Choice>
  </mc:AlternateContent>
  <xr:revisionPtr revIDLastSave="0" documentId="13_ncr:1_{A956CDEA-A462-4687-98F0-98CFE46B17A5}" xr6:coauthVersionLast="36" xr6:coauthVersionMax="46" xr10:uidLastSave="{00000000-0000-0000-0000-000000000000}"/>
  <bookViews>
    <workbookView xWindow="0" yWindow="0" windowWidth="15720" windowHeight="11760" xr2:uid="{00000000-000D-0000-FFFF-FFFF00000000}"/>
  </bookViews>
  <sheets>
    <sheet name="screening survey results-edited" sheetId="1" r:id="rId1"/>
    <sheet name="COLUMN KEY" sheetId="11" r:id="rId2"/>
  </sheets>
  <definedNames>
    <definedName name="_xlchart.v1.0" hidden="1">'screening survey results-edited'!$F$1</definedName>
    <definedName name="_xlchart.v1.1" hidden="1">'screening survey results-edited'!$F$2:$F$39</definedName>
    <definedName name="_xlchart.v1.2" hidden="1">'screening survey results-edited'!$H$1</definedName>
    <definedName name="_xlchart.v1.3" hidden="1">'screening survey results-edited'!$H$2:$H$39</definedName>
    <definedName name="_xlchart.v1.4" hidden="1">'screening survey results-edited'!$J$1</definedName>
    <definedName name="_xlchart.v1.5" hidden="1">'screening survey results-edited'!$J$2:$J$39</definedName>
    <definedName name="_xlchart.v1.6" hidden="1">'screening survey results-edited'!$K$1</definedName>
    <definedName name="_xlchart.v1.7" hidden="1">'screening survey results-edited'!$K$2:$K$39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H41" i="1"/>
  <c r="J41" i="1"/>
  <c r="H42" i="1"/>
  <c r="J42" i="1"/>
  <c r="H43" i="1"/>
  <c r="J43" i="1"/>
  <c r="H44" i="1"/>
  <c r="J44" i="1"/>
  <c r="F44" i="1"/>
  <c r="F43" i="1"/>
  <c r="F42" i="1"/>
  <c r="F41" i="1"/>
  <c r="M41" i="1"/>
  <c r="N41" i="1"/>
  <c r="O41" i="1"/>
  <c r="P41" i="1"/>
  <c r="Q41" i="1"/>
  <c r="R41" i="1"/>
  <c r="L41" i="1"/>
  <c r="AD41" i="1" l="1"/>
  <c r="AE41" i="1"/>
  <c r="AF41" i="1"/>
</calcChain>
</file>

<file path=xl/sharedStrings.xml><?xml version="1.0" encoding="utf-8"?>
<sst xmlns="http://schemas.openxmlformats.org/spreadsheetml/2006/main" count="807" uniqueCount="199">
  <si>
    <t>Address:</t>
  </si>
  <si>
    <t>COUNTY</t>
  </si>
  <si>
    <t>#EWES</t>
  </si>
  <si>
    <t>#RAMS</t>
  </si>
  <si>
    <t>#YOUNGSTOCK</t>
  </si>
  <si>
    <t>CATTLE</t>
  </si>
  <si>
    <t>GOATS</t>
  </si>
  <si>
    <t>HORSES</t>
  </si>
  <si>
    <t>SWINE</t>
  </si>
  <si>
    <t>CAMELIDS</t>
  </si>
  <si>
    <t>DOGS</t>
  </si>
  <si>
    <t>POULTRY</t>
  </si>
  <si>
    <t>size change</t>
  </si>
  <si>
    <t>type</t>
  </si>
  <si>
    <t>Primary Purpose</t>
  </si>
  <si>
    <t>Secondary Purpose</t>
  </si>
  <si>
    <t>years expierence</t>
  </si>
  <si>
    <t>LambLOC1</t>
  </si>
  <si>
    <t>%primary</t>
  </si>
  <si>
    <t>LambLOC2</t>
  </si>
  <si>
    <t>jugs w/ lambs</t>
  </si>
  <si>
    <t>lambsONdam</t>
  </si>
  <si>
    <t>MILKconsump</t>
  </si>
  <si>
    <t>lamb rec</t>
  </si>
  <si>
    <t>health rec</t>
  </si>
  <si>
    <t>predigree rec</t>
  </si>
  <si>
    <t>deaths&lt;4</t>
  </si>
  <si>
    <t>deaths&gt;4</t>
  </si>
  <si>
    <t>unknowndeaths?</t>
  </si>
  <si>
    <t>johne's</t>
  </si>
  <si>
    <t>sawClinicalSigns</t>
  </si>
  <si>
    <t>CulledforCS</t>
  </si>
  <si>
    <t>interested?</t>
  </si>
  <si>
    <t>SLC</t>
  </si>
  <si>
    <t>40-100</t>
  </si>
  <si>
    <t>30-40</t>
  </si>
  <si>
    <t>Increase</t>
  </si>
  <si>
    <t>Commercial</t>
  </si>
  <si>
    <t>.</t>
  </si>
  <si>
    <t>Meat</t>
  </si>
  <si>
    <t>Breeding</t>
  </si>
  <si>
    <t>Pasture</t>
  </si>
  <si>
    <t>group pack</t>
  </si>
  <si>
    <t>n</t>
  </si>
  <si>
    <t>Most</t>
  </si>
  <si>
    <t>NO</t>
  </si>
  <si>
    <t>Yes</t>
  </si>
  <si>
    <t>maybe</t>
  </si>
  <si>
    <t>Maybe</t>
  </si>
  <si>
    <t>same</t>
  </si>
  <si>
    <t>Mixed</t>
  </si>
  <si>
    <t>Wool</t>
  </si>
  <si>
    <t>no</t>
  </si>
  <si>
    <t>No</t>
  </si>
  <si>
    <t>1686 CR 38, Norfolk NY</t>
  </si>
  <si>
    <t>y</t>
  </si>
  <si>
    <t>Decrease</t>
  </si>
  <si>
    <t>12 Conservation Rd., Dickinson Center, NY 12930</t>
  </si>
  <si>
    <t>Franklin</t>
  </si>
  <si>
    <t>Essex</t>
  </si>
  <si>
    <t>Purebred</t>
  </si>
  <si>
    <t>varies</t>
  </si>
  <si>
    <t>123 Monkey Hill Road, Ogdensburg 13669</t>
  </si>
  <si>
    <t>meat</t>
  </si>
  <si>
    <t>Clinton</t>
  </si>
  <si>
    <t>milk</t>
  </si>
  <si>
    <t>raw home</t>
  </si>
  <si>
    <t>Registered</t>
  </si>
  <si>
    <t>pens</t>
  </si>
  <si>
    <t>YES</t>
  </si>
  <si>
    <t>143 Strackville Road, Schuyler Falls, NY 12985</t>
  </si>
  <si>
    <t>unknown</t>
  </si>
  <si>
    <t>Other</t>
  </si>
  <si>
    <t>936 CR 49, Winthrop, NY 13697</t>
  </si>
  <si>
    <t>1137 State Route 22B, Plattsburgh, NY 12901</t>
  </si>
  <si>
    <t>showing</t>
  </si>
  <si>
    <t>284 Finnegan Rd, Canton, NY 13617</t>
  </si>
  <si>
    <t>584 County Route 51, Winthrop, New York 13697</t>
  </si>
  <si>
    <t>2043B State HIghway 68, Canton, NY 13617</t>
  </si>
  <si>
    <t>22657 Williams Rd, Rodman, NY 13682</t>
  </si>
  <si>
    <t>Jefferson</t>
  </si>
  <si>
    <t>Dry Lot</t>
  </si>
  <si>
    <t>Milk</t>
  </si>
  <si>
    <t>raw milk sold</t>
  </si>
  <si>
    <t>10361 SR 126, Castorland, NY 13620</t>
  </si>
  <si>
    <t>Lewis</t>
  </si>
  <si>
    <t>2650 State Route 11, North Bangor, NY 12966</t>
  </si>
  <si>
    <t>75-100</t>
  </si>
  <si>
    <t>one</t>
  </si>
  <si>
    <t>6-10</t>
  </si>
  <si>
    <t>8-10</t>
  </si>
  <si>
    <t>1-3</t>
  </si>
  <si>
    <t>1-2</t>
  </si>
  <si>
    <t>3801 County Route 6, Hammond, NY 13646</t>
  </si>
  <si>
    <t>Raw milk consumed at home, no sales, no pasteurization,Milk sold off the farm, raw/no pasteurization</t>
  </si>
  <si>
    <t>1088 West Lake Rd, Heuvelton, NY 13654</t>
  </si>
  <si>
    <t>ALL</t>
  </si>
  <si>
    <t>yes</t>
  </si>
  <si>
    <t>2945 County Route 11, Rensselaer Falls, NY 13680</t>
  </si>
  <si>
    <t>Unknown</t>
  </si>
  <si>
    <t>35813 Beartown Rd, Antwerp, NY 13608</t>
  </si>
  <si>
    <t>70</t>
  </si>
  <si>
    <t>1</t>
  </si>
  <si>
    <t>25</t>
  </si>
  <si>
    <t>increase</t>
  </si>
  <si>
    <t>pasture</t>
  </si>
  <si>
    <t>clinton</t>
  </si>
  <si>
    <t>22</t>
  </si>
  <si>
    <t>9</t>
  </si>
  <si>
    <t>3</t>
  </si>
  <si>
    <t>most</t>
  </si>
  <si>
    <t>23</t>
  </si>
  <si>
    <t>12</t>
  </si>
  <si>
    <t>0</t>
  </si>
  <si>
    <t>decrease</t>
  </si>
  <si>
    <t>registered</t>
  </si>
  <si>
    <t>Ewes</t>
  </si>
  <si>
    <t>Rams</t>
  </si>
  <si>
    <t>Youngstock</t>
  </si>
  <si>
    <t>jefferson</t>
  </si>
  <si>
    <t>wool</t>
  </si>
  <si>
    <t>93 Earlville rd, Chateaugay, NY 12920</t>
  </si>
  <si>
    <t>15 +</t>
  </si>
  <si>
    <t>Individual Pens</t>
  </si>
  <si>
    <t>Summary Ewes</t>
  </si>
  <si>
    <t>Summary young</t>
  </si>
  <si>
    <t>87</t>
  </si>
  <si>
    <t>8</t>
  </si>
  <si>
    <t>2</t>
  </si>
  <si>
    <t>sum</t>
  </si>
  <si>
    <t>avg</t>
  </si>
  <si>
    <t>min</t>
  </si>
  <si>
    <t>max</t>
  </si>
  <si>
    <t>summary rams</t>
  </si>
  <si>
    <t>total herd size</t>
  </si>
  <si>
    <t>Farm#</t>
  </si>
  <si>
    <t>487 patent rd, peru NY</t>
  </si>
  <si>
    <t>80 rooney rod, W. Chazy, NY</t>
  </si>
  <si>
    <t>22533 wayside dr, watertown</t>
  </si>
  <si>
    <t>SAMPLED</t>
  </si>
  <si>
    <t>N</t>
  </si>
  <si>
    <t>COLUMN HEADER</t>
  </si>
  <si>
    <t>DESCRIPTION</t>
  </si>
  <si>
    <t>assigned number to remove name</t>
  </si>
  <si>
    <t>address for geotyping</t>
  </si>
  <si>
    <t>county</t>
  </si>
  <si>
    <t>included in sampling - yes or no</t>
  </si>
  <si>
    <t>single number of adult ewes, either number reported upon visit or middle of reported range for statistics</t>
  </si>
  <si>
    <t># adult ewes (females) reported by owner (some gave range)</t>
  </si>
  <si>
    <t># adult rams (males) reported by owner (some gave range)</t>
  </si>
  <si>
    <t># animals &lt;1 year reported by owner (some gave range)</t>
  </si>
  <si>
    <t>single number of adult rams, either number reported upon visit or middle of reported range for statistics</t>
  </si>
  <si>
    <t>single number of animals &lt;1 year, either number reported upon visit or middle of reported range for statistics</t>
  </si>
  <si>
    <t>sum of summary ewes, rams and youngstock</t>
  </si>
  <si>
    <t>cattle present (yes = 1, no = 0)</t>
  </si>
  <si>
    <t>goats present (yes = 1, no = 0)</t>
  </si>
  <si>
    <t>horses present (yes = 1, no = 0)</t>
  </si>
  <si>
    <t>swine present (yes = 1, no = 0)</t>
  </si>
  <si>
    <t>camelids present (yes = 1, no = 0)</t>
  </si>
  <si>
    <t>livestock guardian dogs present (yes = 1, no = 0)</t>
  </si>
  <si>
    <t>poultry present (yes = 1, no = 0)</t>
  </si>
  <si>
    <t>does that farm plan to change in size (increase, decrease and stay the same)</t>
  </si>
  <si>
    <t>registered, commercial or mixed</t>
  </si>
  <si>
    <t>what are the animals used for?  Meat, milk, breeding, showing, etc?</t>
  </si>
  <si>
    <t>what else are the animals used for?  Meat, milk, breeding, showing, etc?</t>
  </si>
  <si>
    <t>how many years owner has been working in the industry</t>
  </si>
  <si>
    <t xml:space="preserve">where do they lamb most of the animals?  </t>
  </si>
  <si>
    <t>% that lamb in those locations?</t>
  </si>
  <si>
    <t>secondary lambing location</t>
  </si>
  <si>
    <t>do they put ewes with their lambs into separate pends for a few days after lambing?</t>
  </si>
  <si>
    <t>do they have lambs nurse off ewe?</t>
  </si>
  <si>
    <t>do they consume any milk from the sheep?</t>
  </si>
  <si>
    <t>do they keep any records of lambings (1=yes, 0=no)</t>
  </si>
  <si>
    <t>do they keep any genetics records (1=yes, 0=no)</t>
  </si>
  <si>
    <t>do they keep any health records (1=yes, 0=no)</t>
  </si>
  <si>
    <t>number of sheep &lt;4 years that have died on the farm in the last 3 years</t>
  </si>
  <si>
    <t>number of sheep &gt;4 years that have died on the farm in the last 3 years</t>
  </si>
  <si>
    <t>has a sheep died on the farm from unknown causes</t>
  </si>
  <si>
    <t>have you had any animals with Johne's disease (confirmed, suspected, potentially, no)</t>
  </si>
  <si>
    <t>have you seen clinical signs consistent with johne's disease (yes, no)</t>
  </si>
  <si>
    <t>have you culled any animals with clinical signs consistent with johne's disease (yes, no, maybe)</t>
  </si>
  <si>
    <r>
      <t>324 Town Line Rd,</t>
    </r>
    <r>
      <rPr>
        <sz val="11"/>
        <color rgb="FF333333"/>
        <rFont val="Arial"/>
        <family val="2"/>
      </rPr>
      <t> West Chazy, NY 12992</t>
    </r>
  </si>
  <si>
    <r>
      <t>292 Bucks Corners Rd,</t>
    </r>
    <r>
      <rPr>
        <sz val="11"/>
        <color rgb="FF333333"/>
        <rFont val="Arial"/>
        <family val="2"/>
      </rPr>
      <t> Saranac, NY 12981</t>
    </r>
  </si>
  <si>
    <t>2503 NYS Route 22,Essex, NY 12936</t>
  </si>
  <si>
    <t>2360 state Route 11, mooers ,NY</t>
  </si>
  <si>
    <t>25 Scott's Way, Lake Placid, NY 12946</t>
  </si>
  <si>
    <t>91 Hazen Rd, Jay ,NY 12941</t>
  </si>
  <si>
    <t>444 Mountain View Dr, Willsboro, 12996</t>
  </si>
  <si>
    <t>131 Alburg Rd, Brushton, ny</t>
  </si>
  <si>
    <t>832 County Rt 33, central square, ny 13036</t>
  </si>
  <si>
    <t>68 Streeter Rd, De kalb Junction, NY</t>
  </si>
  <si>
    <t>321 State Highway 11C,Winthrop, NY 13697</t>
  </si>
  <si>
    <t>80 California Rd, governeur, ny 13642</t>
  </si>
  <si>
    <t>2487 California Rd, Gouverneur, NY 13642</t>
  </si>
  <si>
    <t>285 county rt 22, gouverneur,ny  13642</t>
  </si>
  <si>
    <t>256 Irish Settlement RD, Heuvelton, NY 13654</t>
  </si>
  <si>
    <t>1271 County Route 10, Westport, NY 12993</t>
  </si>
  <si>
    <t>1572 county route 15 , heuvelton,ny  13654</t>
  </si>
  <si>
    <t>648 Kingsley Rd, saint lawrence county,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</si>
</sst>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  <xf numFmtId="1" fontId="0" fillId="0" borderId="0" xfId="0" applyNumberFormat="1"/>
    <xf numFmtId="0" fontId="18" fillId="0" borderId="0" xfId="0" applyFont="1" applyFill="1"/>
    <xf numFmtId="49" fontId="18" fillId="0" borderId="0" xfId="0" applyNumberFormat="1" applyFont="1" applyFill="1"/>
    <xf numFmtId="49" fontId="19" fillId="0" borderId="0" xfId="0" applyNumberFormat="1" applyFont="1" applyFill="1"/>
    <xf numFmtId="0" fontId="19" fillId="0" borderId="0" xfId="6" applyFont="1" applyFill="1"/>
    <xf numFmtId="1" fontId="19" fillId="0" borderId="0" xfId="6" applyNumberFormat="1" applyFont="1" applyFill="1" applyAlignment="1">
      <alignment horizontal="right"/>
    </xf>
    <xf numFmtId="9" fontId="19" fillId="0" borderId="0" xfId="6" applyNumberFormat="1" applyFont="1" applyFill="1"/>
    <xf numFmtId="0" fontId="19" fillId="0" borderId="0" xfId="0" applyFont="1" applyFill="1"/>
    <xf numFmtId="1" fontId="19" fillId="0" borderId="0" xfId="0" applyNumberFormat="1" applyFont="1" applyFill="1" applyAlignment="1">
      <alignment horizontal="right"/>
    </xf>
    <xf numFmtId="9" fontId="19" fillId="0" borderId="0" xfId="0" applyNumberFormat="1" applyFont="1" applyFill="1"/>
    <xf numFmtId="16" fontId="19" fillId="0" borderId="0" xfId="6" applyNumberFormat="1" applyFont="1" applyFill="1"/>
    <xf numFmtId="9" fontId="19" fillId="0" borderId="0" xfId="7" applyNumberFormat="1" applyFont="1" applyFill="1"/>
    <xf numFmtId="16" fontId="19" fillId="0" borderId="0" xfId="0" applyNumberFormat="1" applyFont="1" applyFill="1"/>
    <xf numFmtId="0" fontId="19" fillId="0" borderId="0" xfId="7" applyFont="1" applyFill="1"/>
    <xf numFmtId="1" fontId="19" fillId="0" borderId="0" xfId="7" applyNumberFormat="1" applyFont="1" applyFill="1" applyAlignment="1">
      <alignment horizontal="right"/>
    </xf>
    <xf numFmtId="14" fontId="19" fillId="0" borderId="0" xfId="6" applyNumberFormat="1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Flock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Flock Size</a:t>
          </a:r>
        </a:p>
      </cx:txPr>
    </cx:title>
    <cx:plotArea>
      <cx:plotAreaRegion>
        <cx:series layoutId="boxWhisker" uniqueId="{F1EA21B4-4712-4DA5-88FB-D2A251F59D91}">
          <cx:tx>
            <cx:txData>
              <cx:f>_xlchart.v1.0</cx:f>
              <cx:v>Summary Ewes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F3CB93-F508-4959-A518-2C9D64EA949E}">
          <cx:tx>
            <cx:txData>
              <cx:f>_xlchart.v1.2</cx:f>
              <cx:v>summary rams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D63637E-9C6E-44D8-8FD6-9E6C6D07FE49}">
          <cx:tx>
            <cx:txData>
              <cx:f>_xlchart.v1.4</cx:f>
              <cx:v>Summary young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4E53AD-65D7-4E55-8C39-2E96104D0EFF}">
          <cx:tx>
            <cx:txData>
              <cx:f>_xlchart.v1.6</cx:f>
              <cx:v>total herd size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862012</xdr:colOff>
      <xdr:row>40</xdr:row>
      <xdr:rowOff>104780</xdr:rowOff>
    </xdr:from>
    <xdr:to>
      <xdr:col>4</xdr:col>
      <xdr:colOff>47625</xdr:colOff>
      <xdr:row>59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B1EE80-9378-4CED-A308-BBAF332F41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1612" y="7743830"/>
              <a:ext cx="2347913" cy="3667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"/>
  <sheetViews>
    <sheetView tabSelected="1" zoomScaleNormal="100" workbookViewId="0">
      <pane ySplit="1" topLeftCell="A2" activePane="bottomLeft" state="frozen"/>
      <selection pane="bottomLeft" activeCell="B31" sqref="B31"/>
    </sheetView>
  </sheetViews>
  <sheetFormatPr defaultRowHeight="15" x14ac:dyDescent="0.25"/>
  <cols>
    <col min="2" max="2" width="29.140625" customWidth="1"/>
    <col min="5" max="6" width="7.42578125" style="1" customWidth="1"/>
    <col min="7" max="8" width="6.5703125" style="1" customWidth="1"/>
    <col min="9" max="11" width="8.85546875" style="1" customWidth="1"/>
    <col min="12" max="12" width="6.85546875" customWidth="1"/>
    <col min="13" max="13" width="6.5703125" customWidth="1"/>
    <col min="14" max="14" width="6.85546875" customWidth="1"/>
    <col min="15" max="15" width="6.28515625" customWidth="1"/>
    <col min="16" max="16" width="8.85546875" customWidth="1"/>
    <col min="17" max="17" width="6" customWidth="1"/>
    <col min="18" max="19" width="8.85546875" customWidth="1"/>
    <col min="20" max="20" width="10.7109375" customWidth="1"/>
    <col min="21" max="29" width="8.85546875" customWidth="1"/>
    <col min="30" max="30" width="7.85546875" customWidth="1"/>
    <col min="31" max="41" width="8.85546875" customWidth="1"/>
    <col min="42" max="42" width="4.42578125" customWidth="1"/>
    <col min="43" max="45" width="8.85546875" customWidth="1"/>
    <col min="46" max="46" width="6.28515625" customWidth="1"/>
    <col min="47" max="48" width="8.85546875" customWidth="1"/>
    <col min="52" max="52" width="9.5703125" bestFit="1" customWidth="1"/>
  </cols>
  <sheetData>
    <row r="1" spans="1:53" s="5" customFormat="1" x14ac:dyDescent="0.25">
      <c r="A1" s="5" t="s">
        <v>135</v>
      </c>
      <c r="B1" s="5" t="s">
        <v>0</v>
      </c>
      <c r="C1" s="5" t="s">
        <v>1</v>
      </c>
      <c r="D1" s="5" t="s">
        <v>139</v>
      </c>
      <c r="E1" s="6" t="s">
        <v>2</v>
      </c>
      <c r="F1" s="6" t="s">
        <v>124</v>
      </c>
      <c r="G1" s="6" t="s">
        <v>3</v>
      </c>
      <c r="H1" s="7" t="s">
        <v>133</v>
      </c>
      <c r="I1" s="6" t="s">
        <v>4</v>
      </c>
      <c r="J1" s="6" t="s">
        <v>125</v>
      </c>
      <c r="K1" s="6" t="s">
        <v>134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</row>
    <row r="2" spans="1:53" s="11" customFormat="1" x14ac:dyDescent="0.25">
      <c r="A2" s="11">
        <v>1</v>
      </c>
      <c r="B2" s="8" t="s">
        <v>74</v>
      </c>
      <c r="C2" s="8" t="s">
        <v>64</v>
      </c>
      <c r="D2" s="8" t="s">
        <v>69</v>
      </c>
      <c r="E2" s="9">
        <v>14</v>
      </c>
      <c r="F2" s="9">
        <v>14</v>
      </c>
      <c r="G2" s="9">
        <v>3</v>
      </c>
      <c r="H2" s="9">
        <v>3</v>
      </c>
      <c r="I2" s="9">
        <v>5</v>
      </c>
      <c r="J2" s="9">
        <v>5</v>
      </c>
      <c r="K2" s="9">
        <f>(F2+H2+J2)</f>
        <v>22</v>
      </c>
      <c r="L2" s="8">
        <v>1</v>
      </c>
      <c r="M2" s="8">
        <v>1</v>
      </c>
      <c r="N2" s="8">
        <v>1</v>
      </c>
      <c r="O2" s="8">
        <v>1</v>
      </c>
      <c r="P2" s="8">
        <v>0</v>
      </c>
      <c r="Q2" s="8">
        <v>1</v>
      </c>
      <c r="R2" s="8">
        <v>1</v>
      </c>
      <c r="S2" s="8" t="s">
        <v>49</v>
      </c>
      <c r="T2" s="8" t="s">
        <v>37</v>
      </c>
      <c r="U2" s="8" t="s">
        <v>39</v>
      </c>
      <c r="V2" s="8" t="s">
        <v>38</v>
      </c>
      <c r="W2" s="8">
        <v>16</v>
      </c>
      <c r="X2" s="8" t="s">
        <v>42</v>
      </c>
      <c r="Y2" s="10">
        <v>0.75</v>
      </c>
      <c r="Z2" s="8" t="s">
        <v>68</v>
      </c>
      <c r="AA2" s="8" t="s">
        <v>55</v>
      </c>
      <c r="AB2" s="8" t="s">
        <v>44</v>
      </c>
      <c r="AC2" s="8" t="s">
        <v>45</v>
      </c>
      <c r="AD2" s="8">
        <v>1</v>
      </c>
      <c r="AE2" s="8">
        <v>1</v>
      </c>
      <c r="AF2" s="8">
        <v>0</v>
      </c>
      <c r="AG2" s="8">
        <v>0</v>
      </c>
      <c r="AH2" s="8">
        <v>0</v>
      </c>
      <c r="AI2" s="8" t="s">
        <v>46</v>
      </c>
      <c r="AJ2" s="8" t="s">
        <v>52</v>
      </c>
      <c r="AK2" s="8" t="s">
        <v>53</v>
      </c>
      <c r="AL2" s="8" t="s">
        <v>53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3" s="8" customFormat="1" x14ac:dyDescent="0.25">
      <c r="A3" s="8">
        <v>2</v>
      </c>
      <c r="B3" s="11" t="s">
        <v>184</v>
      </c>
      <c r="C3" s="11" t="s">
        <v>64</v>
      </c>
      <c r="D3" s="11" t="s">
        <v>140</v>
      </c>
      <c r="E3" s="12">
        <v>3</v>
      </c>
      <c r="F3" s="12">
        <v>3</v>
      </c>
      <c r="G3" s="12">
        <v>1</v>
      </c>
      <c r="H3" s="12">
        <v>1</v>
      </c>
      <c r="I3" s="12"/>
      <c r="J3" s="12"/>
      <c r="K3" s="9">
        <f t="shared" ref="K3:K39" si="0">(F3+H3+J3)</f>
        <v>4</v>
      </c>
      <c r="L3" s="11">
        <v>1</v>
      </c>
      <c r="M3" s="11">
        <v>1</v>
      </c>
      <c r="N3" s="11">
        <v>0</v>
      </c>
      <c r="O3" s="11">
        <v>1</v>
      </c>
      <c r="P3" s="11">
        <v>1</v>
      </c>
      <c r="Q3" s="11">
        <v>0</v>
      </c>
      <c r="R3" s="11">
        <v>0</v>
      </c>
      <c r="S3" s="11" t="s">
        <v>36</v>
      </c>
      <c r="T3" s="11" t="s">
        <v>37</v>
      </c>
      <c r="U3" s="11" t="s">
        <v>40</v>
      </c>
      <c r="V3" s="11" t="s">
        <v>65</v>
      </c>
      <c r="W3" s="11">
        <v>1</v>
      </c>
      <c r="X3" s="11" t="s">
        <v>42</v>
      </c>
      <c r="Y3" s="13">
        <v>1</v>
      </c>
      <c r="Z3" s="11" t="s">
        <v>41</v>
      </c>
      <c r="AA3" s="11" t="s">
        <v>43</v>
      </c>
      <c r="AB3" s="11" t="s">
        <v>44</v>
      </c>
      <c r="AC3" s="11" t="s">
        <v>66</v>
      </c>
      <c r="AD3" s="11">
        <v>1</v>
      </c>
      <c r="AE3" s="11">
        <v>0</v>
      </c>
      <c r="AF3" s="11">
        <v>0</v>
      </c>
      <c r="AG3" s="11" t="s">
        <v>38</v>
      </c>
      <c r="AH3" s="11" t="s">
        <v>38</v>
      </c>
      <c r="AI3" s="11" t="s">
        <v>46</v>
      </c>
      <c r="AJ3" s="11" t="s">
        <v>52</v>
      </c>
      <c r="AK3" s="11" t="s">
        <v>53</v>
      </c>
      <c r="AL3" s="11" t="s">
        <v>53</v>
      </c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3" s="8" customFormat="1" x14ac:dyDescent="0.25">
      <c r="A4" s="11">
        <v>3</v>
      </c>
      <c r="B4" s="11" t="s">
        <v>137</v>
      </c>
      <c r="C4" s="11" t="s">
        <v>106</v>
      </c>
      <c r="D4" s="11" t="s">
        <v>69</v>
      </c>
      <c r="E4" s="12" t="s">
        <v>107</v>
      </c>
      <c r="F4" s="12" t="s">
        <v>107</v>
      </c>
      <c r="G4" s="12" t="s">
        <v>109</v>
      </c>
      <c r="H4" s="12" t="s">
        <v>109</v>
      </c>
      <c r="I4" s="12" t="s">
        <v>108</v>
      </c>
      <c r="J4" s="12" t="s">
        <v>108</v>
      </c>
      <c r="K4" s="9">
        <f t="shared" si="0"/>
        <v>34</v>
      </c>
      <c r="L4" s="11">
        <v>0</v>
      </c>
      <c r="M4" s="11">
        <v>1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 t="s">
        <v>56</v>
      </c>
      <c r="T4" s="11" t="s">
        <v>50</v>
      </c>
      <c r="U4" s="11" t="s">
        <v>39</v>
      </c>
      <c r="V4" s="11" t="s">
        <v>38</v>
      </c>
      <c r="W4" s="11">
        <v>7</v>
      </c>
      <c r="X4" s="11" t="s">
        <v>42</v>
      </c>
      <c r="Y4" s="11">
        <v>100</v>
      </c>
      <c r="Z4" s="11" t="s">
        <v>38</v>
      </c>
      <c r="AA4" s="11" t="s">
        <v>55</v>
      </c>
      <c r="AB4" s="11" t="s">
        <v>110</v>
      </c>
      <c r="AC4" s="11" t="s">
        <v>45</v>
      </c>
      <c r="AD4" s="11">
        <v>1</v>
      </c>
      <c r="AE4" s="11">
        <v>0</v>
      </c>
      <c r="AF4" s="11">
        <v>1</v>
      </c>
      <c r="AG4" s="11">
        <v>3</v>
      </c>
      <c r="AH4" s="11">
        <v>0</v>
      </c>
      <c r="AI4" s="11" t="s">
        <v>52</v>
      </c>
      <c r="AJ4" s="11" t="s">
        <v>52</v>
      </c>
      <c r="AK4" s="11" t="s">
        <v>52</v>
      </c>
      <c r="AL4" s="11" t="s">
        <v>52</v>
      </c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3" s="8" customFormat="1" ht="15.75" x14ac:dyDescent="0.25">
      <c r="A5" s="8">
        <v>4</v>
      </c>
      <c r="B5" s="20" t="s">
        <v>181</v>
      </c>
      <c r="C5" s="11" t="s">
        <v>64</v>
      </c>
      <c r="D5" s="11" t="s">
        <v>140</v>
      </c>
      <c r="E5" s="12">
        <v>8</v>
      </c>
      <c r="F5" s="12">
        <v>8</v>
      </c>
      <c r="G5" s="12">
        <v>4</v>
      </c>
      <c r="H5" s="12">
        <v>4</v>
      </c>
      <c r="I5" s="12"/>
      <c r="J5" s="12"/>
      <c r="K5" s="9">
        <f t="shared" si="0"/>
        <v>12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1</v>
      </c>
      <c r="S5" s="11" t="s">
        <v>49</v>
      </c>
      <c r="T5" s="11" t="s">
        <v>67</v>
      </c>
      <c r="U5" s="11" t="s">
        <v>51</v>
      </c>
      <c r="V5" s="11" t="s">
        <v>40</v>
      </c>
      <c r="W5" s="11">
        <v>9</v>
      </c>
      <c r="X5" s="11" t="s">
        <v>42</v>
      </c>
      <c r="Y5" s="13">
        <v>1</v>
      </c>
      <c r="Z5" s="11" t="s">
        <v>41</v>
      </c>
      <c r="AA5" s="11" t="s">
        <v>43</v>
      </c>
      <c r="AB5" s="11" t="s">
        <v>69</v>
      </c>
      <c r="AC5" s="11" t="s">
        <v>45</v>
      </c>
      <c r="AD5" s="11">
        <v>1</v>
      </c>
      <c r="AE5" s="11">
        <v>1</v>
      </c>
      <c r="AF5" s="11">
        <v>1</v>
      </c>
      <c r="AG5" s="11">
        <v>0</v>
      </c>
      <c r="AH5" s="11">
        <v>3</v>
      </c>
      <c r="AI5" s="11" t="s">
        <v>46</v>
      </c>
      <c r="AJ5" s="11" t="s">
        <v>52</v>
      </c>
      <c r="AK5" s="11" t="s">
        <v>53</v>
      </c>
      <c r="AL5" s="11" t="s">
        <v>53</v>
      </c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spans="1:53" s="8" customFormat="1" ht="15.75" x14ac:dyDescent="0.25">
      <c r="A6" s="11">
        <v>5</v>
      </c>
      <c r="B6" s="20" t="s">
        <v>182</v>
      </c>
      <c r="C6" s="8" t="s">
        <v>64</v>
      </c>
      <c r="D6" s="8" t="s">
        <v>69</v>
      </c>
      <c r="E6" s="9">
        <v>15</v>
      </c>
      <c r="F6" s="9">
        <v>15</v>
      </c>
      <c r="G6" s="9">
        <v>2</v>
      </c>
      <c r="H6" s="9">
        <v>2</v>
      </c>
      <c r="I6" s="9">
        <v>15</v>
      </c>
      <c r="J6" s="9">
        <v>15</v>
      </c>
      <c r="K6" s="9">
        <f t="shared" si="0"/>
        <v>32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 t="s">
        <v>36</v>
      </c>
      <c r="T6" s="8" t="s">
        <v>50</v>
      </c>
      <c r="U6" s="8" t="s">
        <v>39</v>
      </c>
      <c r="V6" s="8" t="s">
        <v>75</v>
      </c>
      <c r="W6" s="8">
        <v>6</v>
      </c>
      <c r="X6" s="8" t="s">
        <v>42</v>
      </c>
      <c r="Y6" s="10">
        <v>0.13</v>
      </c>
      <c r="Z6" s="8" t="s">
        <v>42</v>
      </c>
      <c r="AA6" s="8" t="s">
        <v>55</v>
      </c>
      <c r="AB6" s="8" t="s">
        <v>69</v>
      </c>
      <c r="AC6" s="8" t="s">
        <v>45</v>
      </c>
      <c r="AD6" s="8">
        <v>1</v>
      </c>
      <c r="AE6" s="8">
        <v>0</v>
      </c>
      <c r="AF6" s="8">
        <v>1</v>
      </c>
      <c r="AG6" s="8">
        <v>6</v>
      </c>
      <c r="AH6" s="8" t="s">
        <v>38</v>
      </c>
      <c r="AI6" s="8" t="s">
        <v>46</v>
      </c>
      <c r="AJ6" s="8" t="s">
        <v>52</v>
      </c>
      <c r="AK6" s="8" t="s">
        <v>53</v>
      </c>
      <c r="AL6" s="8" t="s">
        <v>53</v>
      </c>
    </row>
    <row r="7" spans="1:53" s="8" customFormat="1" x14ac:dyDescent="0.25">
      <c r="A7" s="8">
        <v>6</v>
      </c>
      <c r="B7" s="11" t="s">
        <v>136</v>
      </c>
      <c r="C7" s="11" t="s">
        <v>106</v>
      </c>
      <c r="D7" s="11" t="s">
        <v>140</v>
      </c>
      <c r="E7" s="9" t="s">
        <v>111</v>
      </c>
      <c r="F7" s="9" t="s">
        <v>111</v>
      </c>
      <c r="G7" s="12" t="s">
        <v>112</v>
      </c>
      <c r="H7" s="12" t="s">
        <v>112</v>
      </c>
      <c r="I7" s="12" t="s">
        <v>108</v>
      </c>
      <c r="J7" s="12" t="s">
        <v>108</v>
      </c>
      <c r="K7" s="9">
        <f t="shared" si="0"/>
        <v>44</v>
      </c>
      <c r="L7" s="7" t="s">
        <v>102</v>
      </c>
      <c r="M7" s="7" t="s">
        <v>113</v>
      </c>
      <c r="N7" s="7" t="s">
        <v>113</v>
      </c>
      <c r="O7" s="7" t="s">
        <v>113</v>
      </c>
      <c r="P7" s="7" t="s">
        <v>113</v>
      </c>
      <c r="Q7" s="7" t="s">
        <v>102</v>
      </c>
      <c r="R7" s="11">
        <v>0</v>
      </c>
      <c r="S7" s="7" t="s">
        <v>114</v>
      </c>
      <c r="T7" s="7" t="s">
        <v>115</v>
      </c>
      <c r="U7" s="7" t="s">
        <v>120</v>
      </c>
      <c r="V7" s="7" t="s">
        <v>63</v>
      </c>
      <c r="W7" s="11">
        <v>19</v>
      </c>
      <c r="X7" s="11" t="s">
        <v>123</v>
      </c>
      <c r="Y7" s="13">
        <v>0.99</v>
      </c>
      <c r="Z7" s="11" t="s">
        <v>105</v>
      </c>
      <c r="AA7" s="11" t="s">
        <v>55</v>
      </c>
      <c r="AB7" s="11" t="s">
        <v>110</v>
      </c>
      <c r="AC7" s="11" t="s">
        <v>52</v>
      </c>
      <c r="AD7" s="11">
        <v>1</v>
      </c>
      <c r="AE7" s="11">
        <v>1</v>
      </c>
      <c r="AF7" s="11">
        <v>1</v>
      </c>
      <c r="AG7" s="11">
        <v>1</v>
      </c>
      <c r="AH7" s="11">
        <v>2</v>
      </c>
      <c r="AI7" s="11" t="s">
        <v>97</v>
      </c>
      <c r="AJ7" s="11" t="s">
        <v>47</v>
      </c>
      <c r="AK7" s="11" t="s">
        <v>52</v>
      </c>
      <c r="AL7" s="11" t="s">
        <v>52</v>
      </c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3" s="8" customFormat="1" x14ac:dyDescent="0.25">
      <c r="A8" s="11">
        <v>7</v>
      </c>
      <c r="B8" s="11" t="s">
        <v>70</v>
      </c>
      <c r="C8" s="11" t="s">
        <v>64</v>
      </c>
      <c r="D8" s="11" t="s">
        <v>140</v>
      </c>
      <c r="E8" s="12">
        <v>10</v>
      </c>
      <c r="F8" s="12">
        <v>10</v>
      </c>
      <c r="G8" s="12">
        <v>2</v>
      </c>
      <c r="H8" s="12">
        <v>2</v>
      </c>
      <c r="I8" s="12">
        <v>0</v>
      </c>
      <c r="J8" s="12">
        <v>0</v>
      </c>
      <c r="K8" s="9">
        <f t="shared" si="0"/>
        <v>12</v>
      </c>
      <c r="L8" s="11">
        <v>0</v>
      </c>
      <c r="M8" s="11">
        <v>1</v>
      </c>
      <c r="N8" s="11">
        <v>0</v>
      </c>
      <c r="O8" s="11">
        <v>0</v>
      </c>
      <c r="P8" s="11">
        <v>1</v>
      </c>
      <c r="Q8" s="11">
        <v>0</v>
      </c>
      <c r="R8" s="11">
        <v>1</v>
      </c>
      <c r="S8" s="11" t="s">
        <v>71</v>
      </c>
      <c r="T8" s="11" t="s">
        <v>60</v>
      </c>
      <c r="U8" s="11" t="s">
        <v>39</v>
      </c>
      <c r="V8" s="11" t="s">
        <v>51</v>
      </c>
      <c r="W8" s="11">
        <v>10</v>
      </c>
      <c r="X8" s="11" t="s">
        <v>72</v>
      </c>
      <c r="Y8" s="11" t="s">
        <v>38</v>
      </c>
      <c r="Z8" s="11" t="s">
        <v>61</v>
      </c>
      <c r="AA8" s="11" t="s">
        <v>43</v>
      </c>
      <c r="AB8" s="11" t="s">
        <v>44</v>
      </c>
      <c r="AC8" s="11" t="s">
        <v>38</v>
      </c>
      <c r="AD8" s="11">
        <v>1</v>
      </c>
      <c r="AE8" s="11">
        <v>1</v>
      </c>
      <c r="AF8" s="11">
        <v>0</v>
      </c>
      <c r="AG8" s="11">
        <v>26</v>
      </c>
      <c r="AH8" s="11">
        <v>8</v>
      </c>
      <c r="AI8" s="11" t="s">
        <v>46</v>
      </c>
      <c r="AJ8" s="11" t="s">
        <v>47</v>
      </c>
      <c r="AK8" s="11" t="s">
        <v>46</v>
      </c>
      <c r="AL8" s="11" t="s">
        <v>53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3" s="8" customFormat="1" x14ac:dyDescent="0.25">
      <c r="A9" s="8">
        <v>8</v>
      </c>
      <c r="B9" s="11" t="s">
        <v>185</v>
      </c>
      <c r="C9" s="11" t="s">
        <v>59</v>
      </c>
      <c r="D9" s="11" t="s">
        <v>140</v>
      </c>
      <c r="E9" s="12" t="s">
        <v>90</v>
      </c>
      <c r="F9" s="12" t="s">
        <v>108</v>
      </c>
      <c r="G9" s="12">
        <v>1</v>
      </c>
      <c r="H9" s="12">
        <v>1</v>
      </c>
      <c r="I9" s="12" t="s">
        <v>92</v>
      </c>
      <c r="J9" s="12" t="s">
        <v>102</v>
      </c>
      <c r="K9" s="9">
        <f t="shared" si="0"/>
        <v>11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1</v>
      </c>
      <c r="S9" s="11" t="s">
        <v>56</v>
      </c>
      <c r="T9" s="11" t="s">
        <v>60</v>
      </c>
      <c r="U9" s="11" t="s">
        <v>39</v>
      </c>
      <c r="V9" s="11" t="s">
        <v>40</v>
      </c>
      <c r="W9" s="11">
        <v>16</v>
      </c>
      <c r="X9" s="11" t="s">
        <v>42</v>
      </c>
      <c r="Y9" s="11" t="s">
        <v>38</v>
      </c>
      <c r="Z9" s="11" t="s">
        <v>68</v>
      </c>
      <c r="AA9" s="11" t="s">
        <v>55</v>
      </c>
      <c r="AB9" s="11" t="s">
        <v>44</v>
      </c>
      <c r="AC9" s="11" t="s">
        <v>38</v>
      </c>
      <c r="AD9" s="11">
        <v>1</v>
      </c>
      <c r="AE9" s="11">
        <v>1</v>
      </c>
      <c r="AF9" s="11">
        <v>1</v>
      </c>
      <c r="AG9" s="11">
        <v>0</v>
      </c>
      <c r="AH9" s="11">
        <v>1</v>
      </c>
      <c r="AI9" s="11" t="s">
        <v>53</v>
      </c>
      <c r="AJ9" s="11" t="s">
        <v>52</v>
      </c>
      <c r="AK9" s="11" t="s">
        <v>53</v>
      </c>
      <c r="AL9" s="11" t="s">
        <v>53</v>
      </c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spans="1:53" s="8" customFormat="1" x14ac:dyDescent="0.25">
      <c r="A10" s="11">
        <v>9</v>
      </c>
      <c r="B10" s="8" t="s">
        <v>186</v>
      </c>
      <c r="C10" s="8" t="s">
        <v>59</v>
      </c>
      <c r="D10" s="8" t="s">
        <v>69</v>
      </c>
      <c r="E10" s="9">
        <v>46</v>
      </c>
      <c r="F10" s="9">
        <v>46</v>
      </c>
      <c r="G10" s="9">
        <v>2</v>
      </c>
      <c r="H10" s="9">
        <v>2</v>
      </c>
      <c r="I10" s="9"/>
      <c r="J10" s="9"/>
      <c r="K10" s="9">
        <f t="shared" si="0"/>
        <v>48</v>
      </c>
      <c r="L10" s="8">
        <v>1</v>
      </c>
      <c r="M10" s="8">
        <v>0</v>
      </c>
      <c r="N10" s="8">
        <v>0</v>
      </c>
      <c r="O10" s="8">
        <v>1</v>
      </c>
      <c r="P10" s="8">
        <v>0</v>
      </c>
      <c r="Q10" s="8">
        <v>1</v>
      </c>
      <c r="R10" s="8">
        <v>1</v>
      </c>
      <c r="S10" s="8" t="s">
        <v>49</v>
      </c>
      <c r="T10" s="8" t="s">
        <v>37</v>
      </c>
      <c r="U10" s="8" t="s">
        <v>82</v>
      </c>
      <c r="V10" s="8" t="s">
        <v>39</v>
      </c>
      <c r="W10" s="8">
        <v>10</v>
      </c>
      <c r="X10" s="8" t="s">
        <v>42</v>
      </c>
      <c r="Y10" s="10">
        <v>0.95</v>
      </c>
      <c r="Z10" s="8" t="s">
        <v>61</v>
      </c>
      <c r="AA10" s="8" t="s">
        <v>55</v>
      </c>
      <c r="AB10" s="8" t="s">
        <v>69</v>
      </c>
      <c r="AC10" s="8" t="s">
        <v>83</v>
      </c>
      <c r="AD10" s="8">
        <v>1</v>
      </c>
      <c r="AE10" s="8">
        <v>1</v>
      </c>
      <c r="AF10" s="8">
        <v>0</v>
      </c>
      <c r="AG10" s="8">
        <v>4</v>
      </c>
      <c r="AH10" s="8" t="s">
        <v>38</v>
      </c>
      <c r="AI10" s="8" t="s">
        <v>53</v>
      </c>
      <c r="AJ10" s="8" t="s">
        <v>52</v>
      </c>
      <c r="AK10" s="8" t="s">
        <v>46</v>
      </c>
      <c r="AL10" s="8" t="s">
        <v>48</v>
      </c>
      <c r="AZ10" s="14"/>
    </row>
    <row r="11" spans="1:53" s="8" customFormat="1" x14ac:dyDescent="0.25">
      <c r="A11" s="8">
        <v>10</v>
      </c>
      <c r="B11" s="11" t="s">
        <v>196</v>
      </c>
      <c r="C11" s="11" t="s">
        <v>59</v>
      </c>
      <c r="D11" s="11" t="s">
        <v>140</v>
      </c>
      <c r="E11" s="12" t="s">
        <v>89</v>
      </c>
      <c r="F11" s="12" t="s">
        <v>127</v>
      </c>
      <c r="G11" s="12" t="s">
        <v>92</v>
      </c>
      <c r="H11" s="12" t="s">
        <v>102</v>
      </c>
      <c r="I11" s="12">
        <v>0</v>
      </c>
      <c r="J11" s="12">
        <v>0</v>
      </c>
      <c r="K11" s="9">
        <f t="shared" si="0"/>
        <v>9</v>
      </c>
      <c r="L11" s="11">
        <v>1</v>
      </c>
      <c r="M11" s="11">
        <v>1</v>
      </c>
      <c r="N11" s="11">
        <v>1</v>
      </c>
      <c r="O11" s="11">
        <v>1</v>
      </c>
      <c r="P11" s="11">
        <v>0</v>
      </c>
      <c r="Q11" s="11">
        <v>1</v>
      </c>
      <c r="R11" s="11">
        <v>1</v>
      </c>
      <c r="S11" s="11" t="s">
        <v>49</v>
      </c>
      <c r="T11" s="11" t="s">
        <v>60</v>
      </c>
      <c r="U11" s="11" t="s">
        <v>39</v>
      </c>
      <c r="V11" s="11" t="s">
        <v>51</v>
      </c>
      <c r="W11" s="11">
        <v>8</v>
      </c>
      <c r="X11" s="11" t="s">
        <v>42</v>
      </c>
      <c r="Y11" s="13">
        <v>0.75</v>
      </c>
      <c r="Z11" s="11" t="s">
        <v>61</v>
      </c>
      <c r="AA11" s="11" t="s">
        <v>55</v>
      </c>
      <c r="AB11" s="11" t="s">
        <v>44</v>
      </c>
      <c r="AC11" s="11" t="s">
        <v>45</v>
      </c>
      <c r="AD11" s="11">
        <v>1</v>
      </c>
      <c r="AE11" s="11">
        <v>1</v>
      </c>
      <c r="AF11" s="11">
        <v>0</v>
      </c>
      <c r="AG11" s="11">
        <v>0</v>
      </c>
      <c r="AH11" s="11">
        <v>2</v>
      </c>
      <c r="AI11" s="11" t="s">
        <v>53</v>
      </c>
      <c r="AJ11" s="11" t="s">
        <v>52</v>
      </c>
      <c r="AK11" s="11" t="s">
        <v>53</v>
      </c>
      <c r="AL11" s="11" t="s">
        <v>53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spans="1:53" s="8" customFormat="1" x14ac:dyDescent="0.25">
      <c r="A12" s="11">
        <v>11</v>
      </c>
      <c r="B12" s="8" t="s">
        <v>183</v>
      </c>
      <c r="C12" s="8" t="s">
        <v>59</v>
      </c>
      <c r="D12" s="8" t="s">
        <v>69</v>
      </c>
      <c r="E12" s="9">
        <v>120</v>
      </c>
      <c r="F12" s="9">
        <v>120</v>
      </c>
      <c r="G12" s="9">
        <v>3</v>
      </c>
      <c r="H12" s="9">
        <v>3</v>
      </c>
      <c r="I12" s="9"/>
      <c r="J12" s="9"/>
      <c r="K12" s="9">
        <f t="shared" si="0"/>
        <v>123</v>
      </c>
      <c r="L12" s="8">
        <v>1</v>
      </c>
      <c r="M12" s="8">
        <v>0</v>
      </c>
      <c r="N12" s="8">
        <v>1</v>
      </c>
      <c r="O12" s="8">
        <v>1</v>
      </c>
      <c r="P12" s="8">
        <v>0</v>
      </c>
      <c r="Q12" s="8">
        <v>1</v>
      </c>
      <c r="R12" s="8">
        <v>1</v>
      </c>
      <c r="S12" s="8" t="s">
        <v>49</v>
      </c>
      <c r="T12" s="8" t="s">
        <v>37</v>
      </c>
      <c r="U12" s="8" t="s">
        <v>39</v>
      </c>
      <c r="V12" s="8" t="s">
        <v>51</v>
      </c>
      <c r="W12" s="8">
        <v>7</v>
      </c>
      <c r="X12" s="8" t="s">
        <v>42</v>
      </c>
      <c r="Y12" s="10">
        <v>0.95</v>
      </c>
      <c r="Z12" s="8" t="s">
        <v>68</v>
      </c>
      <c r="AA12" s="8" t="s">
        <v>55</v>
      </c>
      <c r="AB12" s="8" t="s">
        <v>44</v>
      </c>
      <c r="AC12" s="8" t="s">
        <v>45</v>
      </c>
      <c r="AD12" s="8">
        <v>1</v>
      </c>
      <c r="AE12" s="8">
        <v>1</v>
      </c>
      <c r="AF12" s="8">
        <v>0</v>
      </c>
      <c r="AG12" s="14">
        <v>43753</v>
      </c>
      <c r="AH12" s="14">
        <v>43529</v>
      </c>
      <c r="AI12" s="8" t="s">
        <v>46</v>
      </c>
      <c r="AJ12" s="8" t="s">
        <v>52</v>
      </c>
      <c r="AK12" s="8" t="s">
        <v>46</v>
      </c>
      <c r="AL12" s="8" t="s">
        <v>53</v>
      </c>
    </row>
    <row r="13" spans="1:53" s="8" customFormat="1" x14ac:dyDescent="0.25">
      <c r="A13" s="8">
        <v>12</v>
      </c>
      <c r="B13" s="11" t="s">
        <v>187</v>
      </c>
      <c r="C13" s="11" t="s">
        <v>59</v>
      </c>
      <c r="D13" s="11" t="s">
        <v>140</v>
      </c>
      <c r="E13" s="12">
        <v>40</v>
      </c>
      <c r="F13" s="12">
        <v>40</v>
      </c>
      <c r="G13" s="12">
        <v>2</v>
      </c>
      <c r="H13" s="12">
        <v>2</v>
      </c>
      <c r="I13" s="12">
        <v>20</v>
      </c>
      <c r="J13" s="12">
        <v>20</v>
      </c>
      <c r="K13" s="9">
        <f t="shared" si="0"/>
        <v>62</v>
      </c>
      <c r="L13" s="11">
        <v>1</v>
      </c>
      <c r="M13" s="11">
        <v>0</v>
      </c>
      <c r="N13" s="11">
        <v>1</v>
      </c>
      <c r="O13" s="11">
        <v>1</v>
      </c>
      <c r="P13" s="11">
        <v>0</v>
      </c>
      <c r="Q13" s="11">
        <v>1</v>
      </c>
      <c r="R13" s="11">
        <v>1</v>
      </c>
      <c r="S13" s="11" t="s">
        <v>49</v>
      </c>
      <c r="T13" s="11" t="s">
        <v>37</v>
      </c>
      <c r="U13" s="11" t="s">
        <v>39</v>
      </c>
      <c r="V13" s="11" t="s">
        <v>38</v>
      </c>
      <c r="W13" s="11">
        <v>15</v>
      </c>
      <c r="X13" s="11" t="s">
        <v>41</v>
      </c>
      <c r="Y13" s="15">
        <v>1</v>
      </c>
      <c r="Z13" s="11" t="s">
        <v>38</v>
      </c>
      <c r="AA13" s="11" t="s">
        <v>43</v>
      </c>
      <c r="AB13" s="11" t="s">
        <v>44</v>
      </c>
      <c r="AC13" s="11" t="s">
        <v>38</v>
      </c>
      <c r="AD13" s="11">
        <v>1</v>
      </c>
      <c r="AE13" s="11">
        <v>1</v>
      </c>
      <c r="AF13" s="11">
        <v>0</v>
      </c>
      <c r="AG13" s="11">
        <v>3</v>
      </c>
      <c r="AH13" s="11">
        <v>1</v>
      </c>
      <c r="AI13" s="11" t="s">
        <v>53</v>
      </c>
      <c r="AJ13" s="11" t="s">
        <v>52</v>
      </c>
      <c r="AK13" s="11" t="s">
        <v>53</v>
      </c>
      <c r="AL13" s="11" t="s">
        <v>53</v>
      </c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 spans="1:53" s="8" customFormat="1" x14ac:dyDescent="0.25">
      <c r="A14" s="11">
        <v>13</v>
      </c>
      <c r="B14" s="11" t="s">
        <v>86</v>
      </c>
      <c r="C14" s="11" t="s">
        <v>58</v>
      </c>
      <c r="D14" s="11" t="s">
        <v>140</v>
      </c>
      <c r="E14" s="12" t="s">
        <v>87</v>
      </c>
      <c r="F14" s="12" t="s">
        <v>126</v>
      </c>
      <c r="G14" s="12">
        <v>3</v>
      </c>
      <c r="H14" s="12">
        <v>3</v>
      </c>
      <c r="I14" s="12">
        <v>7</v>
      </c>
      <c r="J14" s="12">
        <v>7</v>
      </c>
      <c r="K14" s="9">
        <f t="shared" si="0"/>
        <v>97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1</v>
      </c>
      <c r="R14" s="11">
        <v>0</v>
      </c>
      <c r="S14" s="11" t="s">
        <v>49</v>
      </c>
      <c r="T14" s="11" t="s">
        <v>37</v>
      </c>
      <c r="U14" s="11" t="s">
        <v>39</v>
      </c>
      <c r="V14" s="11" t="s">
        <v>40</v>
      </c>
      <c r="W14" s="11">
        <v>35</v>
      </c>
      <c r="X14" s="11" t="s">
        <v>42</v>
      </c>
      <c r="Y14" s="13">
        <v>0.75</v>
      </c>
      <c r="Z14" s="11" t="s">
        <v>41</v>
      </c>
      <c r="AA14" s="11" t="s">
        <v>55</v>
      </c>
      <c r="AB14" s="11" t="s">
        <v>44</v>
      </c>
      <c r="AC14" s="11" t="s">
        <v>45</v>
      </c>
      <c r="AD14" s="11">
        <v>1</v>
      </c>
      <c r="AE14" s="11">
        <v>0</v>
      </c>
      <c r="AF14" s="11">
        <v>0</v>
      </c>
      <c r="AG14" s="11" t="s">
        <v>88</v>
      </c>
      <c r="AH14" s="11">
        <v>10</v>
      </c>
      <c r="AI14" s="11" t="s">
        <v>46</v>
      </c>
      <c r="AJ14" s="11" t="s">
        <v>47</v>
      </c>
      <c r="AK14" s="11" t="s">
        <v>46</v>
      </c>
      <c r="AL14" s="11" t="s">
        <v>53</v>
      </c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6"/>
    </row>
    <row r="15" spans="1:53" s="8" customFormat="1" x14ac:dyDescent="0.25">
      <c r="A15" s="8">
        <v>14</v>
      </c>
      <c r="B15" s="8" t="s">
        <v>188</v>
      </c>
      <c r="C15" s="8" t="s">
        <v>58</v>
      </c>
      <c r="D15" s="8" t="s">
        <v>69</v>
      </c>
      <c r="E15" s="9">
        <v>60</v>
      </c>
      <c r="F15" s="9">
        <v>60</v>
      </c>
      <c r="G15" s="9">
        <v>5</v>
      </c>
      <c r="H15" s="9">
        <v>5</v>
      </c>
      <c r="I15" s="9"/>
      <c r="J15" s="9"/>
      <c r="K15" s="9">
        <f t="shared" si="0"/>
        <v>65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1</v>
      </c>
      <c r="S15" s="8" t="s">
        <v>36</v>
      </c>
      <c r="T15" s="8" t="s">
        <v>37</v>
      </c>
      <c r="U15" s="8" t="s">
        <v>39</v>
      </c>
      <c r="V15" s="8" t="s">
        <v>51</v>
      </c>
      <c r="W15" s="8">
        <v>20</v>
      </c>
      <c r="X15" s="8" t="s">
        <v>42</v>
      </c>
      <c r="Y15" s="8" t="s">
        <v>38</v>
      </c>
      <c r="Z15" s="8" t="s">
        <v>38</v>
      </c>
      <c r="AA15" s="8" t="s">
        <v>55</v>
      </c>
      <c r="AB15" s="8" t="s">
        <v>44</v>
      </c>
      <c r="AC15" s="8" t="s">
        <v>38</v>
      </c>
      <c r="AD15" s="8">
        <v>1</v>
      </c>
      <c r="AE15" s="8">
        <v>0</v>
      </c>
      <c r="AF15" s="8">
        <v>0</v>
      </c>
      <c r="AG15" s="8">
        <v>2</v>
      </c>
      <c r="AH15" s="8">
        <v>3</v>
      </c>
      <c r="AI15" s="8" t="s">
        <v>46</v>
      </c>
      <c r="AJ15" s="8" t="s">
        <v>52</v>
      </c>
      <c r="AK15" s="8" t="s">
        <v>46</v>
      </c>
      <c r="AL15" s="8" t="s">
        <v>53</v>
      </c>
    </row>
    <row r="16" spans="1:53" s="8" customFormat="1" x14ac:dyDescent="0.25">
      <c r="A16" s="11">
        <v>15</v>
      </c>
      <c r="B16" s="11" t="s">
        <v>121</v>
      </c>
      <c r="C16" s="11" t="s">
        <v>58</v>
      </c>
      <c r="D16" s="11" t="s">
        <v>69</v>
      </c>
      <c r="E16" s="12">
        <v>20</v>
      </c>
      <c r="F16" s="12">
        <v>20</v>
      </c>
      <c r="G16" s="12">
        <v>2</v>
      </c>
      <c r="H16" s="12">
        <v>2</v>
      </c>
      <c r="I16" s="12" t="s">
        <v>122</v>
      </c>
      <c r="J16" s="12">
        <v>15</v>
      </c>
      <c r="K16" s="9">
        <f t="shared" si="0"/>
        <v>37</v>
      </c>
      <c r="L16" s="11">
        <v>1</v>
      </c>
      <c r="M16" s="11">
        <v>0</v>
      </c>
      <c r="N16" s="11">
        <v>1</v>
      </c>
      <c r="O16" s="11">
        <v>1</v>
      </c>
      <c r="P16" s="11">
        <v>0</v>
      </c>
      <c r="Q16" s="11">
        <v>0</v>
      </c>
      <c r="R16" s="11">
        <v>1</v>
      </c>
      <c r="S16" s="11" t="s">
        <v>36</v>
      </c>
      <c r="T16" s="11" t="s">
        <v>50</v>
      </c>
      <c r="U16" s="11" t="s">
        <v>39</v>
      </c>
      <c r="V16" s="11" t="s">
        <v>40</v>
      </c>
      <c r="W16" s="11">
        <v>10</v>
      </c>
      <c r="X16" s="11" t="s">
        <v>123</v>
      </c>
      <c r="Y16" s="11">
        <v>100</v>
      </c>
      <c r="Z16" s="11" t="s">
        <v>38</v>
      </c>
      <c r="AA16" s="11" t="s">
        <v>55</v>
      </c>
      <c r="AB16" s="11" t="s">
        <v>97</v>
      </c>
      <c r="AC16" s="11" t="s">
        <v>45</v>
      </c>
      <c r="AD16" s="11">
        <v>1</v>
      </c>
      <c r="AE16" s="11">
        <v>1</v>
      </c>
      <c r="AF16" s="11">
        <v>1</v>
      </c>
      <c r="AG16" s="11">
        <v>10</v>
      </c>
      <c r="AH16" s="11">
        <v>0</v>
      </c>
      <c r="AI16" s="11" t="s">
        <v>53</v>
      </c>
      <c r="AJ16" s="11" t="s">
        <v>45</v>
      </c>
      <c r="AK16" s="11" t="s">
        <v>53</v>
      </c>
      <c r="AL16" s="11" t="s">
        <v>53</v>
      </c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 spans="1:52" s="8" customFormat="1" x14ac:dyDescent="0.25">
      <c r="A17" s="8">
        <v>16</v>
      </c>
      <c r="B17" s="17" t="s">
        <v>57</v>
      </c>
      <c r="C17" s="17" t="s">
        <v>58</v>
      </c>
      <c r="D17" s="17" t="s">
        <v>69</v>
      </c>
      <c r="E17" s="18">
        <v>91</v>
      </c>
      <c r="F17" s="18">
        <v>91</v>
      </c>
      <c r="G17" s="18">
        <v>3</v>
      </c>
      <c r="H17" s="18">
        <v>3</v>
      </c>
      <c r="I17" s="18">
        <v>14</v>
      </c>
      <c r="J17" s="18">
        <v>14</v>
      </c>
      <c r="K17" s="9">
        <f t="shared" si="0"/>
        <v>108</v>
      </c>
      <c r="L17" s="17">
        <v>1</v>
      </c>
      <c r="M17" s="17">
        <v>0</v>
      </c>
      <c r="N17" s="17">
        <v>0</v>
      </c>
      <c r="O17" s="17">
        <v>0</v>
      </c>
      <c r="P17" s="17">
        <v>0</v>
      </c>
      <c r="Q17" s="17">
        <v>1</v>
      </c>
      <c r="R17" s="17">
        <v>1</v>
      </c>
      <c r="S17" s="17" t="s">
        <v>49</v>
      </c>
      <c r="T17" s="17" t="s">
        <v>37</v>
      </c>
      <c r="U17" s="17" t="s">
        <v>39</v>
      </c>
      <c r="V17" s="17" t="s">
        <v>51</v>
      </c>
      <c r="W17" s="17">
        <v>24</v>
      </c>
      <c r="X17" s="17" t="s">
        <v>41</v>
      </c>
      <c r="Y17" s="15">
        <v>1</v>
      </c>
      <c r="Z17" s="17" t="s">
        <v>38</v>
      </c>
      <c r="AA17" s="17" t="s">
        <v>43</v>
      </c>
      <c r="AB17" s="17" t="s">
        <v>44</v>
      </c>
      <c r="AC17" s="17" t="s">
        <v>38</v>
      </c>
      <c r="AD17" s="17">
        <v>1</v>
      </c>
      <c r="AE17" s="17">
        <v>0</v>
      </c>
      <c r="AF17" s="17">
        <v>0</v>
      </c>
      <c r="AG17" s="17" t="s">
        <v>38</v>
      </c>
      <c r="AH17" s="17" t="s">
        <v>38</v>
      </c>
      <c r="AI17" s="17" t="s">
        <v>46</v>
      </c>
      <c r="AJ17" s="17" t="s">
        <v>52</v>
      </c>
      <c r="AK17" s="17" t="s">
        <v>53</v>
      </c>
      <c r="AL17" s="17" t="s">
        <v>53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s="17" customFormat="1" x14ac:dyDescent="0.25">
      <c r="A18" s="11">
        <v>17</v>
      </c>
      <c r="B18" s="11" t="s">
        <v>138</v>
      </c>
      <c r="C18" s="11" t="s">
        <v>119</v>
      </c>
      <c r="D18" s="11" t="s">
        <v>69</v>
      </c>
      <c r="E18" s="12" t="s">
        <v>101</v>
      </c>
      <c r="F18" s="12" t="s">
        <v>101</v>
      </c>
      <c r="G18" s="12" t="s">
        <v>102</v>
      </c>
      <c r="H18" s="12" t="s">
        <v>102</v>
      </c>
      <c r="I18" s="12" t="s">
        <v>103</v>
      </c>
      <c r="J18" s="12" t="s">
        <v>103</v>
      </c>
      <c r="K18" s="9">
        <f t="shared" si="0"/>
        <v>96</v>
      </c>
      <c r="L18" s="11">
        <v>0</v>
      </c>
      <c r="M18" s="11">
        <v>0</v>
      </c>
      <c r="N18" s="11">
        <v>1</v>
      </c>
      <c r="O18" s="11">
        <v>0</v>
      </c>
      <c r="P18" s="11">
        <v>0</v>
      </c>
      <c r="Q18" s="11">
        <v>1</v>
      </c>
      <c r="R18" s="11">
        <v>0</v>
      </c>
      <c r="S18" s="11" t="s">
        <v>104</v>
      </c>
      <c r="T18" s="11" t="s">
        <v>37</v>
      </c>
      <c r="U18" s="11" t="s">
        <v>63</v>
      </c>
      <c r="V18" s="11" t="s">
        <v>51</v>
      </c>
      <c r="W18" s="11">
        <v>35</v>
      </c>
      <c r="X18" s="11" t="s">
        <v>42</v>
      </c>
      <c r="Y18" s="13">
        <v>1</v>
      </c>
      <c r="Z18" s="11" t="s">
        <v>105</v>
      </c>
      <c r="AA18" s="11" t="s">
        <v>55</v>
      </c>
      <c r="AB18" s="11" t="s">
        <v>44</v>
      </c>
      <c r="AC18" s="11" t="s">
        <v>52</v>
      </c>
      <c r="AD18" s="11">
        <v>1</v>
      </c>
      <c r="AE18" s="11">
        <v>0</v>
      </c>
      <c r="AF18" s="11">
        <v>0</v>
      </c>
      <c r="AG18" s="11">
        <v>0</v>
      </c>
      <c r="AH18" s="11">
        <v>0</v>
      </c>
      <c r="AI18" s="11" t="s">
        <v>52</v>
      </c>
      <c r="AJ18" s="11" t="s">
        <v>52</v>
      </c>
      <c r="AK18" s="11" t="s">
        <v>52</v>
      </c>
      <c r="AL18" s="11" t="s">
        <v>47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spans="1:52" s="11" customFormat="1" x14ac:dyDescent="0.25">
      <c r="A19" s="8">
        <v>18</v>
      </c>
      <c r="B19" s="8" t="s">
        <v>79</v>
      </c>
      <c r="C19" s="8" t="s">
        <v>80</v>
      </c>
      <c r="D19" s="8" t="s">
        <v>69</v>
      </c>
      <c r="E19" s="9">
        <v>40</v>
      </c>
      <c r="F19" s="9">
        <v>40</v>
      </c>
      <c r="G19" s="9" t="s">
        <v>92</v>
      </c>
      <c r="H19" s="9" t="s">
        <v>128</v>
      </c>
      <c r="I19" s="9">
        <v>8</v>
      </c>
      <c r="J19" s="9">
        <v>8</v>
      </c>
      <c r="K19" s="9">
        <f t="shared" si="0"/>
        <v>50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 t="s">
        <v>49</v>
      </c>
      <c r="T19" s="8" t="s">
        <v>67</v>
      </c>
      <c r="U19" s="8" t="s">
        <v>39</v>
      </c>
      <c r="V19" s="8" t="s">
        <v>51</v>
      </c>
      <c r="W19" s="8">
        <v>22</v>
      </c>
      <c r="X19" s="8" t="s">
        <v>42</v>
      </c>
      <c r="Y19" s="8">
        <v>100</v>
      </c>
      <c r="Z19" s="8" t="s">
        <v>38</v>
      </c>
      <c r="AA19" s="8" t="s">
        <v>55</v>
      </c>
      <c r="AB19" s="8" t="s">
        <v>44</v>
      </c>
      <c r="AC19" s="8" t="s">
        <v>45</v>
      </c>
      <c r="AD19" s="8">
        <v>1</v>
      </c>
      <c r="AE19" s="8">
        <v>1</v>
      </c>
      <c r="AF19" s="8">
        <v>1</v>
      </c>
      <c r="AG19" s="8" t="s">
        <v>38</v>
      </c>
      <c r="AH19" s="8">
        <v>7</v>
      </c>
      <c r="AI19" s="8" t="s">
        <v>46</v>
      </c>
      <c r="AJ19" s="8" t="s">
        <v>47</v>
      </c>
      <c r="AK19" s="8" t="s">
        <v>46</v>
      </c>
      <c r="AL19" s="8" t="s">
        <v>48</v>
      </c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11" customFormat="1" x14ac:dyDescent="0.25">
      <c r="A20" s="11">
        <v>19</v>
      </c>
      <c r="B20" s="8" t="s">
        <v>100</v>
      </c>
      <c r="C20" s="8" t="s">
        <v>80</v>
      </c>
      <c r="D20" s="8" t="s">
        <v>69</v>
      </c>
      <c r="E20" s="9">
        <v>540</v>
      </c>
      <c r="F20" s="9">
        <v>540</v>
      </c>
      <c r="G20" s="9">
        <v>25</v>
      </c>
      <c r="H20" s="9">
        <v>25</v>
      </c>
      <c r="I20" s="9">
        <v>50</v>
      </c>
      <c r="J20" s="9">
        <v>50</v>
      </c>
      <c r="K20" s="9">
        <f t="shared" si="0"/>
        <v>615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1</v>
      </c>
      <c r="S20" s="8" t="s">
        <v>36</v>
      </c>
      <c r="T20" s="8" t="s">
        <v>37</v>
      </c>
      <c r="U20" s="8" t="s">
        <v>39</v>
      </c>
      <c r="V20" s="8" t="s">
        <v>40</v>
      </c>
      <c r="W20" s="8">
        <v>16</v>
      </c>
      <c r="X20" s="8" t="s">
        <v>41</v>
      </c>
      <c r="Y20" s="10">
        <v>0.95</v>
      </c>
      <c r="Z20" s="8" t="s">
        <v>38</v>
      </c>
      <c r="AA20" s="8" t="s">
        <v>43</v>
      </c>
      <c r="AB20" s="8" t="s">
        <v>44</v>
      </c>
      <c r="AC20" s="8" t="s">
        <v>45</v>
      </c>
      <c r="AD20" s="8">
        <v>1</v>
      </c>
      <c r="AE20" s="8">
        <v>0</v>
      </c>
      <c r="AF20" s="8">
        <v>0</v>
      </c>
      <c r="AG20" s="8" t="s">
        <v>99</v>
      </c>
      <c r="AH20" s="8" t="s">
        <v>99</v>
      </c>
      <c r="AI20" s="8" t="s">
        <v>46</v>
      </c>
      <c r="AJ20" s="8" t="s">
        <v>47</v>
      </c>
      <c r="AK20" s="8" t="s">
        <v>46</v>
      </c>
      <c r="AL20" s="8" t="s">
        <v>53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11" customFormat="1" x14ac:dyDescent="0.25">
      <c r="A21" s="8">
        <v>20</v>
      </c>
      <c r="B21" s="8" t="s">
        <v>84</v>
      </c>
      <c r="C21" s="8" t="s">
        <v>85</v>
      </c>
      <c r="D21" s="8" t="s">
        <v>69</v>
      </c>
      <c r="E21" s="9">
        <v>190</v>
      </c>
      <c r="F21" s="9">
        <v>190</v>
      </c>
      <c r="G21" s="9">
        <v>3</v>
      </c>
      <c r="H21" s="9">
        <v>3</v>
      </c>
      <c r="I21" s="9">
        <v>60</v>
      </c>
      <c r="J21" s="9">
        <v>60</v>
      </c>
      <c r="K21" s="9">
        <f t="shared" si="0"/>
        <v>253</v>
      </c>
      <c r="L21" s="8">
        <v>0</v>
      </c>
      <c r="M21" s="8">
        <v>1</v>
      </c>
      <c r="N21" s="8">
        <v>1</v>
      </c>
      <c r="O21" s="8">
        <v>0</v>
      </c>
      <c r="P21" s="8">
        <v>1</v>
      </c>
      <c r="Q21" s="8">
        <v>1</v>
      </c>
      <c r="R21" s="8">
        <v>1</v>
      </c>
      <c r="S21" s="8" t="s">
        <v>36</v>
      </c>
      <c r="T21" s="8" t="s">
        <v>50</v>
      </c>
      <c r="U21" s="8" t="s">
        <v>39</v>
      </c>
      <c r="V21" s="8" t="s">
        <v>38</v>
      </c>
      <c r="W21" s="8">
        <v>14</v>
      </c>
      <c r="X21" s="8" t="s">
        <v>42</v>
      </c>
      <c r="Y21" s="10">
        <v>0.9</v>
      </c>
      <c r="Z21" s="8" t="s">
        <v>41</v>
      </c>
      <c r="AA21" s="8" t="s">
        <v>55</v>
      </c>
      <c r="AB21" s="8" t="s">
        <v>44</v>
      </c>
      <c r="AC21" s="8" t="s">
        <v>66</v>
      </c>
      <c r="AD21" s="8">
        <v>1</v>
      </c>
      <c r="AE21" s="8">
        <v>0</v>
      </c>
      <c r="AF21" s="8">
        <v>0</v>
      </c>
      <c r="AG21" s="8">
        <v>14</v>
      </c>
      <c r="AH21" s="8">
        <v>10</v>
      </c>
      <c r="AI21" s="8" t="s">
        <v>46</v>
      </c>
      <c r="AJ21" s="8" t="s">
        <v>47</v>
      </c>
      <c r="AK21" s="8" t="s">
        <v>46</v>
      </c>
      <c r="AL21" s="8" t="s">
        <v>53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17" customFormat="1" x14ac:dyDescent="0.25">
      <c r="A22" s="11">
        <v>21</v>
      </c>
      <c r="B22" s="11" t="s">
        <v>189</v>
      </c>
      <c r="C22" s="11" t="s">
        <v>33</v>
      </c>
      <c r="D22" s="11" t="s">
        <v>140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9">
        <f t="shared" si="0"/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 t="s">
        <v>49</v>
      </c>
      <c r="T22" s="11" t="s">
        <v>50</v>
      </c>
      <c r="U22" s="11" t="s">
        <v>51</v>
      </c>
      <c r="V22" s="11" t="s">
        <v>38</v>
      </c>
      <c r="W22" s="11">
        <v>17</v>
      </c>
      <c r="X22" s="11" t="s">
        <v>38</v>
      </c>
      <c r="Y22" s="11" t="s">
        <v>38</v>
      </c>
      <c r="Z22" s="11" t="s">
        <v>38</v>
      </c>
      <c r="AA22" s="11" t="s">
        <v>38</v>
      </c>
      <c r="AB22" s="11" t="s">
        <v>38</v>
      </c>
      <c r="AC22" s="11" t="s">
        <v>38</v>
      </c>
      <c r="AD22" s="11" t="s">
        <v>38</v>
      </c>
      <c r="AE22" s="11" t="s">
        <v>38</v>
      </c>
      <c r="AF22" s="11" t="s">
        <v>38</v>
      </c>
      <c r="AG22" s="11" t="s">
        <v>38</v>
      </c>
      <c r="AH22" s="11">
        <v>9</v>
      </c>
      <c r="AI22" s="11" t="s">
        <v>46</v>
      </c>
      <c r="AJ22" s="11" t="s">
        <v>52</v>
      </c>
      <c r="AK22" s="11" t="s">
        <v>53</v>
      </c>
      <c r="AL22" s="11" t="s">
        <v>53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spans="1:52" s="11" customFormat="1" x14ac:dyDescent="0.25">
      <c r="A23" s="8">
        <v>22</v>
      </c>
      <c r="B23" s="11" t="s">
        <v>62</v>
      </c>
      <c r="C23" s="11" t="s">
        <v>33</v>
      </c>
      <c r="D23" s="11" t="s">
        <v>140</v>
      </c>
      <c r="E23" s="12">
        <v>0</v>
      </c>
      <c r="F23" s="12">
        <v>0</v>
      </c>
      <c r="G23" s="12"/>
      <c r="H23" s="12"/>
      <c r="I23" s="12">
        <v>2</v>
      </c>
      <c r="J23" s="12">
        <v>2</v>
      </c>
      <c r="K23" s="9">
        <f t="shared" si="0"/>
        <v>2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1</v>
      </c>
      <c r="R23" s="11">
        <v>1</v>
      </c>
      <c r="S23" s="11" t="s">
        <v>56</v>
      </c>
      <c r="T23" s="11" t="s">
        <v>60</v>
      </c>
      <c r="U23" s="11" t="s">
        <v>51</v>
      </c>
      <c r="V23" s="11" t="s">
        <v>63</v>
      </c>
      <c r="W23" s="11">
        <v>10</v>
      </c>
      <c r="X23" s="11" t="s">
        <v>42</v>
      </c>
      <c r="Y23" s="11">
        <v>100</v>
      </c>
      <c r="Z23" s="11" t="s">
        <v>41</v>
      </c>
      <c r="AA23" s="11" t="s">
        <v>55</v>
      </c>
      <c r="AB23" s="11" t="s">
        <v>44</v>
      </c>
      <c r="AC23" s="11" t="s">
        <v>45</v>
      </c>
      <c r="AD23" s="11">
        <v>1</v>
      </c>
      <c r="AE23" s="11">
        <v>1</v>
      </c>
      <c r="AF23" s="11">
        <v>1</v>
      </c>
      <c r="AG23" s="11">
        <v>0</v>
      </c>
      <c r="AH23" s="11">
        <v>0</v>
      </c>
      <c r="AI23" s="11" t="s">
        <v>46</v>
      </c>
      <c r="AJ23" s="11" t="s">
        <v>52</v>
      </c>
      <c r="AK23" s="11" t="s">
        <v>53</v>
      </c>
      <c r="AL23" s="11" t="s">
        <v>53</v>
      </c>
    </row>
    <row r="24" spans="1:52" s="11" customFormat="1" x14ac:dyDescent="0.25">
      <c r="A24" s="11">
        <v>23</v>
      </c>
      <c r="B24" s="11" t="s">
        <v>95</v>
      </c>
      <c r="C24" s="11" t="s">
        <v>33</v>
      </c>
      <c r="D24" s="11" t="s">
        <v>140</v>
      </c>
      <c r="E24" s="12">
        <v>20</v>
      </c>
      <c r="F24" s="12">
        <v>20</v>
      </c>
      <c r="G24" s="12">
        <v>1</v>
      </c>
      <c r="H24" s="12">
        <v>1</v>
      </c>
      <c r="I24" s="12">
        <v>0</v>
      </c>
      <c r="J24" s="12">
        <v>0</v>
      </c>
      <c r="K24" s="9">
        <f t="shared" si="0"/>
        <v>21</v>
      </c>
      <c r="L24" s="11">
        <v>1</v>
      </c>
      <c r="M24" s="11" t="s">
        <v>38</v>
      </c>
      <c r="N24" s="11">
        <v>1</v>
      </c>
      <c r="O24" s="11" t="s">
        <v>38</v>
      </c>
      <c r="P24" s="11" t="s">
        <v>38</v>
      </c>
      <c r="Q24" s="11" t="s">
        <v>38</v>
      </c>
      <c r="R24" s="11">
        <v>1</v>
      </c>
      <c r="S24" s="11" t="s">
        <v>36</v>
      </c>
      <c r="T24" s="11" t="s">
        <v>60</v>
      </c>
      <c r="U24" s="11" t="s">
        <v>39</v>
      </c>
      <c r="V24" s="11" t="s">
        <v>38</v>
      </c>
      <c r="W24" s="11">
        <v>1</v>
      </c>
      <c r="X24" s="11" t="s">
        <v>42</v>
      </c>
      <c r="Y24" s="11" t="s">
        <v>38</v>
      </c>
      <c r="Z24" s="11" t="s">
        <v>41</v>
      </c>
      <c r="AA24" s="11" t="s">
        <v>55</v>
      </c>
      <c r="AB24" s="11" t="s">
        <v>96</v>
      </c>
      <c r="AC24" s="11" t="s">
        <v>72</v>
      </c>
      <c r="AD24" s="11">
        <v>0</v>
      </c>
      <c r="AE24" s="11">
        <v>0</v>
      </c>
      <c r="AF24" s="11">
        <v>0</v>
      </c>
      <c r="AG24" s="11">
        <v>1</v>
      </c>
      <c r="AH24" s="11" t="s">
        <v>38</v>
      </c>
      <c r="AI24" s="11" t="s">
        <v>46</v>
      </c>
      <c r="AJ24" s="11" t="s">
        <v>52</v>
      </c>
      <c r="AK24" s="11" t="s">
        <v>53</v>
      </c>
      <c r="AL24" s="11" t="s">
        <v>53</v>
      </c>
    </row>
    <row r="25" spans="1:52" s="11" customFormat="1" x14ac:dyDescent="0.25">
      <c r="A25" s="8">
        <v>24</v>
      </c>
      <c r="B25" s="11" t="s">
        <v>54</v>
      </c>
      <c r="C25" s="11" t="s">
        <v>33</v>
      </c>
      <c r="D25" s="11" t="s">
        <v>140</v>
      </c>
      <c r="E25" s="12">
        <v>25</v>
      </c>
      <c r="F25" s="12">
        <v>25</v>
      </c>
      <c r="G25" s="12">
        <v>2</v>
      </c>
      <c r="H25" s="12">
        <v>2</v>
      </c>
      <c r="I25" s="12">
        <v>0</v>
      </c>
      <c r="J25" s="12">
        <v>0</v>
      </c>
      <c r="K25" s="9">
        <f t="shared" si="0"/>
        <v>27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1</v>
      </c>
      <c r="R25" s="11">
        <v>1</v>
      </c>
      <c r="S25" s="11" t="s">
        <v>49</v>
      </c>
      <c r="T25" s="11" t="s">
        <v>37</v>
      </c>
      <c r="U25" s="11" t="s">
        <v>39</v>
      </c>
      <c r="V25" s="11" t="s">
        <v>51</v>
      </c>
      <c r="W25" s="11">
        <v>45</v>
      </c>
      <c r="X25" s="11" t="s">
        <v>42</v>
      </c>
      <c r="Y25" s="11">
        <v>75</v>
      </c>
      <c r="Z25" s="11" t="s">
        <v>41</v>
      </c>
      <c r="AA25" s="11" t="s">
        <v>55</v>
      </c>
      <c r="AB25" s="11" t="s">
        <v>44</v>
      </c>
      <c r="AC25" s="11" t="s">
        <v>45</v>
      </c>
      <c r="AD25" s="11">
        <v>1</v>
      </c>
      <c r="AE25" s="11">
        <v>0</v>
      </c>
      <c r="AF25" s="11">
        <v>1</v>
      </c>
      <c r="AG25" s="11">
        <v>3</v>
      </c>
      <c r="AH25" s="11">
        <v>4</v>
      </c>
      <c r="AI25" s="11" t="s">
        <v>53</v>
      </c>
      <c r="AJ25" s="11" t="s">
        <v>52</v>
      </c>
      <c r="AK25" s="11" t="s">
        <v>53</v>
      </c>
      <c r="AL25" s="11" t="s">
        <v>53</v>
      </c>
    </row>
    <row r="26" spans="1:52" s="11" customFormat="1" x14ac:dyDescent="0.25">
      <c r="A26" s="11">
        <v>25</v>
      </c>
      <c r="B26" s="8" t="s">
        <v>190</v>
      </c>
      <c r="C26" s="8" t="s">
        <v>33</v>
      </c>
      <c r="D26" s="8" t="s">
        <v>69</v>
      </c>
      <c r="E26" s="9">
        <v>45</v>
      </c>
      <c r="F26" s="9">
        <v>45</v>
      </c>
      <c r="G26" s="9">
        <v>1</v>
      </c>
      <c r="H26" s="9">
        <v>1</v>
      </c>
      <c r="I26" s="9">
        <v>7</v>
      </c>
      <c r="J26" s="9">
        <v>7</v>
      </c>
      <c r="K26" s="9">
        <f t="shared" si="0"/>
        <v>53</v>
      </c>
      <c r="L26" s="8">
        <v>0</v>
      </c>
      <c r="M26" s="8">
        <v>1</v>
      </c>
      <c r="N26" s="8">
        <v>0</v>
      </c>
      <c r="O26" s="8">
        <v>0</v>
      </c>
      <c r="P26" s="8">
        <v>0</v>
      </c>
      <c r="Q26" s="8">
        <v>1</v>
      </c>
      <c r="R26" s="8">
        <v>1</v>
      </c>
      <c r="S26" s="8" t="s">
        <v>49</v>
      </c>
      <c r="T26" s="8" t="s">
        <v>37</v>
      </c>
      <c r="U26" s="8" t="s">
        <v>39</v>
      </c>
      <c r="V26" s="8" t="s">
        <v>38</v>
      </c>
      <c r="W26" s="8">
        <v>37</v>
      </c>
      <c r="X26" s="8" t="s">
        <v>42</v>
      </c>
      <c r="Y26" s="8">
        <v>85</v>
      </c>
      <c r="Z26" s="8" t="s">
        <v>81</v>
      </c>
      <c r="AA26" s="8" t="s">
        <v>55</v>
      </c>
      <c r="AB26" s="8" t="s">
        <v>44</v>
      </c>
      <c r="AC26" s="8" t="s">
        <v>45</v>
      </c>
      <c r="AD26" s="8">
        <v>1</v>
      </c>
      <c r="AE26" s="8">
        <v>0</v>
      </c>
      <c r="AF26" s="8">
        <v>0</v>
      </c>
      <c r="AG26" s="8">
        <v>35</v>
      </c>
      <c r="AH26" s="8">
        <v>15</v>
      </c>
      <c r="AI26" s="8" t="s">
        <v>46</v>
      </c>
      <c r="AJ26" s="8" t="s">
        <v>52</v>
      </c>
      <c r="AK26" s="8" t="s">
        <v>53</v>
      </c>
      <c r="AL26" s="8" t="s">
        <v>53</v>
      </c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11" customFormat="1" x14ac:dyDescent="0.25">
      <c r="A27" s="8">
        <v>26</v>
      </c>
      <c r="B27" s="8" t="s">
        <v>78</v>
      </c>
      <c r="C27" s="8" t="s">
        <v>33</v>
      </c>
      <c r="D27" s="8" t="s">
        <v>69</v>
      </c>
      <c r="E27" s="9">
        <v>32</v>
      </c>
      <c r="F27" s="9">
        <v>32</v>
      </c>
      <c r="G27" s="9">
        <v>2</v>
      </c>
      <c r="H27" s="9">
        <v>2</v>
      </c>
      <c r="I27" s="9">
        <v>2</v>
      </c>
      <c r="J27" s="9">
        <v>2</v>
      </c>
      <c r="K27" s="9">
        <f t="shared" si="0"/>
        <v>36</v>
      </c>
      <c r="L27" s="8">
        <v>1</v>
      </c>
      <c r="M27" s="8">
        <v>1</v>
      </c>
      <c r="N27" s="8">
        <v>0</v>
      </c>
      <c r="O27" s="8">
        <v>1</v>
      </c>
      <c r="P27" s="8">
        <v>0</v>
      </c>
      <c r="Q27" s="8">
        <v>1</v>
      </c>
      <c r="R27" s="8">
        <v>1</v>
      </c>
      <c r="S27" s="8" t="s">
        <v>49</v>
      </c>
      <c r="T27" s="8" t="s">
        <v>37</v>
      </c>
      <c r="U27" s="8" t="s">
        <v>39</v>
      </c>
      <c r="V27" s="8" t="s">
        <v>40</v>
      </c>
      <c r="W27" s="8">
        <v>28</v>
      </c>
      <c r="X27" s="8" t="s">
        <v>42</v>
      </c>
      <c r="Y27" s="10">
        <v>0.75</v>
      </c>
      <c r="Z27" s="8" t="s">
        <v>61</v>
      </c>
      <c r="AA27" s="8" t="s">
        <v>55</v>
      </c>
      <c r="AB27" s="8" t="s">
        <v>44</v>
      </c>
      <c r="AC27" s="8" t="s">
        <v>45</v>
      </c>
      <c r="AD27" s="8">
        <v>1</v>
      </c>
      <c r="AE27" s="8">
        <v>1</v>
      </c>
      <c r="AF27" s="8">
        <v>0</v>
      </c>
      <c r="AG27" s="8">
        <v>4</v>
      </c>
      <c r="AH27" s="8">
        <v>2</v>
      </c>
      <c r="AI27" s="8" t="s">
        <v>46</v>
      </c>
      <c r="AJ27" s="8" t="s">
        <v>52</v>
      </c>
      <c r="AK27" s="8" t="s">
        <v>53</v>
      </c>
      <c r="AL27" s="8" t="s">
        <v>53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14"/>
    </row>
    <row r="28" spans="1:52" s="11" customFormat="1" x14ac:dyDescent="0.25">
      <c r="A28" s="11">
        <v>27</v>
      </c>
      <c r="B28" s="8" t="s">
        <v>93</v>
      </c>
      <c r="C28" s="8" t="s">
        <v>33</v>
      </c>
      <c r="D28" s="8" t="s">
        <v>69</v>
      </c>
      <c r="E28" s="9">
        <v>50</v>
      </c>
      <c r="F28" s="9">
        <v>50</v>
      </c>
      <c r="G28" s="9">
        <v>1</v>
      </c>
      <c r="H28" s="9">
        <v>1</v>
      </c>
      <c r="I28" s="9">
        <v>20</v>
      </c>
      <c r="J28" s="9">
        <v>20</v>
      </c>
      <c r="K28" s="9">
        <f t="shared" si="0"/>
        <v>71</v>
      </c>
      <c r="L28" s="8">
        <v>1</v>
      </c>
      <c r="M28" s="8">
        <v>0</v>
      </c>
      <c r="N28" s="8">
        <v>1</v>
      </c>
      <c r="O28" s="8">
        <v>1</v>
      </c>
      <c r="P28" s="8">
        <v>0</v>
      </c>
      <c r="Q28" s="8">
        <v>0</v>
      </c>
      <c r="R28" s="8">
        <v>1</v>
      </c>
      <c r="S28" s="8" t="s">
        <v>36</v>
      </c>
      <c r="T28" s="8" t="s">
        <v>37</v>
      </c>
      <c r="U28" s="8" t="s">
        <v>39</v>
      </c>
      <c r="V28" s="8" t="s">
        <v>82</v>
      </c>
      <c r="W28" s="8">
        <v>7</v>
      </c>
      <c r="X28" s="8" t="s">
        <v>42</v>
      </c>
      <c r="Y28" s="8" t="s">
        <v>38</v>
      </c>
      <c r="Z28" s="8" t="s">
        <v>41</v>
      </c>
      <c r="AA28" s="8" t="s">
        <v>55</v>
      </c>
      <c r="AB28" s="8" t="s">
        <v>44</v>
      </c>
      <c r="AC28" s="8" t="s">
        <v>94</v>
      </c>
      <c r="AD28" s="8">
        <v>1</v>
      </c>
      <c r="AE28" s="8">
        <v>0</v>
      </c>
      <c r="AF28" s="8">
        <v>0</v>
      </c>
      <c r="AG28" s="8">
        <v>3</v>
      </c>
      <c r="AH28" s="8" t="s">
        <v>38</v>
      </c>
      <c r="AI28" s="8" t="s">
        <v>53</v>
      </c>
      <c r="AJ28" s="8" t="s">
        <v>52</v>
      </c>
      <c r="AK28" s="8" t="s">
        <v>53</v>
      </c>
      <c r="AL28" s="8" t="s">
        <v>53</v>
      </c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11" customFormat="1" x14ac:dyDescent="0.25">
      <c r="A29" s="8">
        <v>28</v>
      </c>
      <c r="B29" s="11" t="s">
        <v>191</v>
      </c>
      <c r="C29" s="11" t="s">
        <v>33</v>
      </c>
      <c r="D29" s="11" t="s">
        <v>140</v>
      </c>
      <c r="E29" s="12">
        <v>35</v>
      </c>
      <c r="F29" s="12">
        <v>35</v>
      </c>
      <c r="G29" s="12">
        <v>1</v>
      </c>
      <c r="H29" s="12">
        <v>1</v>
      </c>
      <c r="I29" s="12">
        <v>5</v>
      </c>
      <c r="J29" s="12">
        <v>5</v>
      </c>
      <c r="K29" s="9">
        <f t="shared" si="0"/>
        <v>41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11" t="s">
        <v>36</v>
      </c>
      <c r="T29" s="11" t="s">
        <v>37</v>
      </c>
      <c r="U29" s="11" t="s">
        <v>39</v>
      </c>
      <c r="V29" s="11" t="s">
        <v>51</v>
      </c>
      <c r="W29" s="11">
        <v>59</v>
      </c>
      <c r="X29" s="11" t="s">
        <v>42</v>
      </c>
      <c r="Y29" s="13">
        <v>1</v>
      </c>
      <c r="Z29" s="11" t="s">
        <v>42</v>
      </c>
      <c r="AA29" s="11" t="s">
        <v>55</v>
      </c>
      <c r="AB29" s="11" t="s">
        <v>44</v>
      </c>
      <c r="AC29" s="11" t="s">
        <v>45</v>
      </c>
      <c r="AD29" s="11">
        <v>1</v>
      </c>
      <c r="AE29" s="11">
        <v>1</v>
      </c>
      <c r="AF29" s="11">
        <v>0</v>
      </c>
      <c r="AG29" s="11">
        <v>5</v>
      </c>
      <c r="AH29" s="11">
        <v>5</v>
      </c>
      <c r="AI29" s="11" t="s">
        <v>46</v>
      </c>
      <c r="AJ29" s="11" t="s">
        <v>47</v>
      </c>
      <c r="AK29" s="11" t="s">
        <v>46</v>
      </c>
      <c r="AL29" s="11" t="s">
        <v>53</v>
      </c>
    </row>
    <row r="30" spans="1:52" s="11" customFormat="1" x14ac:dyDescent="0.25">
      <c r="A30" s="11">
        <v>29</v>
      </c>
      <c r="B30" s="11" t="s">
        <v>192</v>
      </c>
      <c r="C30" s="11" t="s">
        <v>33</v>
      </c>
      <c r="D30" s="11" t="s">
        <v>140</v>
      </c>
      <c r="E30" s="12">
        <v>8</v>
      </c>
      <c r="F30" s="12">
        <v>8</v>
      </c>
      <c r="G30" s="12">
        <v>4</v>
      </c>
      <c r="H30" s="12">
        <v>4</v>
      </c>
      <c r="I30" s="12"/>
      <c r="J30" s="12"/>
      <c r="K30" s="9">
        <f t="shared" si="0"/>
        <v>12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1</v>
      </c>
      <c r="S30" s="11" t="s">
        <v>56</v>
      </c>
      <c r="T30" s="11" t="s">
        <v>67</v>
      </c>
      <c r="U30" s="11" t="s">
        <v>40</v>
      </c>
      <c r="V30" s="11" t="s">
        <v>51</v>
      </c>
      <c r="W30" s="11">
        <v>13</v>
      </c>
      <c r="X30" s="11" t="s">
        <v>42</v>
      </c>
      <c r="Y30" s="11">
        <v>75</v>
      </c>
      <c r="Z30" s="11" t="s">
        <v>68</v>
      </c>
      <c r="AA30" s="11" t="s">
        <v>55</v>
      </c>
      <c r="AB30" s="11" t="s">
        <v>44</v>
      </c>
      <c r="AC30" s="11" t="s">
        <v>45</v>
      </c>
      <c r="AD30" s="11">
        <v>1</v>
      </c>
      <c r="AE30" s="11">
        <v>1</v>
      </c>
      <c r="AF30" s="11">
        <v>1</v>
      </c>
      <c r="AG30" s="11">
        <v>0</v>
      </c>
      <c r="AH30" s="11">
        <v>0</v>
      </c>
      <c r="AI30" s="11" t="s">
        <v>53</v>
      </c>
      <c r="AJ30" s="11" t="s">
        <v>52</v>
      </c>
      <c r="AK30" s="11" t="s">
        <v>53</v>
      </c>
      <c r="AL30" s="11" t="s">
        <v>53</v>
      </c>
    </row>
    <row r="31" spans="1:52" s="11" customFormat="1" x14ac:dyDescent="0.25">
      <c r="A31" s="8">
        <v>30</v>
      </c>
      <c r="B31" s="8" t="s">
        <v>198</v>
      </c>
      <c r="C31" s="8" t="s">
        <v>33</v>
      </c>
      <c r="D31" s="8" t="s">
        <v>69</v>
      </c>
      <c r="E31" s="9">
        <v>18</v>
      </c>
      <c r="F31" s="9">
        <v>18</v>
      </c>
      <c r="G31" s="9">
        <v>1</v>
      </c>
      <c r="H31" s="9">
        <v>1</v>
      </c>
      <c r="I31" s="9">
        <v>2</v>
      </c>
      <c r="J31" s="9">
        <v>2</v>
      </c>
      <c r="K31" s="9">
        <f t="shared" si="0"/>
        <v>21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1</v>
      </c>
      <c r="R31" s="8">
        <v>1</v>
      </c>
      <c r="S31" s="8" t="s">
        <v>49</v>
      </c>
      <c r="T31" s="8" t="s">
        <v>37</v>
      </c>
      <c r="U31" s="8" t="s">
        <v>39</v>
      </c>
      <c r="V31" s="8" t="s">
        <v>40</v>
      </c>
      <c r="W31" s="8">
        <v>6</v>
      </c>
      <c r="X31" s="8" t="s">
        <v>42</v>
      </c>
      <c r="Y31" s="8">
        <v>100</v>
      </c>
      <c r="Z31" s="8" t="s">
        <v>68</v>
      </c>
      <c r="AA31" s="8" t="s">
        <v>43</v>
      </c>
      <c r="AB31" s="8" t="s">
        <v>44</v>
      </c>
      <c r="AC31" s="8" t="s">
        <v>45</v>
      </c>
      <c r="AD31" s="8">
        <v>1</v>
      </c>
      <c r="AE31" s="8">
        <v>0</v>
      </c>
      <c r="AF31" s="8">
        <v>0</v>
      </c>
      <c r="AG31" s="8"/>
      <c r="AH31" s="8">
        <v>3</v>
      </c>
      <c r="AI31" s="8" t="s">
        <v>53</v>
      </c>
      <c r="AJ31" s="8" t="s">
        <v>52</v>
      </c>
      <c r="AK31" s="8" t="s">
        <v>53</v>
      </c>
      <c r="AL31" s="8" t="s">
        <v>53</v>
      </c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11" customFormat="1" x14ac:dyDescent="0.25">
      <c r="A32" s="11">
        <v>31</v>
      </c>
      <c r="B32" s="8" t="s">
        <v>77</v>
      </c>
      <c r="C32" s="8" t="s">
        <v>33</v>
      </c>
      <c r="D32" s="8" t="s">
        <v>69</v>
      </c>
      <c r="E32" s="9">
        <v>30</v>
      </c>
      <c r="F32" s="9">
        <v>30</v>
      </c>
      <c r="G32" s="9">
        <v>2</v>
      </c>
      <c r="H32" s="9">
        <v>2</v>
      </c>
      <c r="I32" s="9" t="s">
        <v>90</v>
      </c>
      <c r="J32" s="9" t="s">
        <v>108</v>
      </c>
      <c r="K32" s="9">
        <f t="shared" si="0"/>
        <v>41</v>
      </c>
      <c r="L32" s="8">
        <v>0</v>
      </c>
      <c r="M32" s="8">
        <v>0</v>
      </c>
      <c r="N32" s="8">
        <v>1</v>
      </c>
      <c r="O32" s="8">
        <v>0</v>
      </c>
      <c r="P32" s="8">
        <v>0</v>
      </c>
      <c r="Q32" s="8">
        <v>1</v>
      </c>
      <c r="R32" s="8">
        <v>0</v>
      </c>
      <c r="S32" s="8" t="s">
        <v>36</v>
      </c>
      <c r="T32" s="8" t="s">
        <v>50</v>
      </c>
      <c r="U32" s="8" t="s">
        <v>39</v>
      </c>
      <c r="V32" s="8" t="s">
        <v>40</v>
      </c>
      <c r="W32" s="8">
        <v>40</v>
      </c>
      <c r="X32" s="8" t="s">
        <v>42</v>
      </c>
      <c r="Y32" s="10">
        <v>0.9</v>
      </c>
      <c r="Z32" s="8" t="s">
        <v>68</v>
      </c>
      <c r="AA32" s="8" t="s">
        <v>55</v>
      </c>
      <c r="AB32" s="8" t="s">
        <v>44</v>
      </c>
      <c r="AC32" s="8" t="s">
        <v>45</v>
      </c>
      <c r="AD32" s="8">
        <v>1</v>
      </c>
      <c r="AE32" s="8">
        <v>1</v>
      </c>
      <c r="AF32" s="8">
        <v>1</v>
      </c>
      <c r="AG32" s="8">
        <v>1</v>
      </c>
      <c r="AH32" s="8">
        <v>13</v>
      </c>
      <c r="AI32" s="8" t="s">
        <v>46</v>
      </c>
      <c r="AJ32" s="8" t="s">
        <v>47</v>
      </c>
      <c r="AK32" s="8" t="s">
        <v>46</v>
      </c>
      <c r="AL32" s="8" t="s">
        <v>53</v>
      </c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11" customFormat="1" x14ac:dyDescent="0.25">
      <c r="A33" s="8">
        <v>32</v>
      </c>
      <c r="B33" s="8" t="s">
        <v>76</v>
      </c>
      <c r="C33" s="8" t="s">
        <v>33</v>
      </c>
      <c r="D33" s="8" t="s">
        <v>69</v>
      </c>
      <c r="E33" s="9">
        <v>22</v>
      </c>
      <c r="F33" s="9">
        <v>22</v>
      </c>
      <c r="G33" s="9">
        <v>1</v>
      </c>
      <c r="H33" s="9">
        <v>1</v>
      </c>
      <c r="I33" s="9">
        <v>2</v>
      </c>
      <c r="J33" s="9">
        <v>2</v>
      </c>
      <c r="K33" s="9">
        <f t="shared" si="0"/>
        <v>25</v>
      </c>
      <c r="L33" s="8">
        <v>0</v>
      </c>
      <c r="M33" s="8">
        <v>0</v>
      </c>
      <c r="N33" s="8">
        <v>0</v>
      </c>
      <c r="O33" s="8">
        <v>0</v>
      </c>
      <c r="P33" s="8">
        <v>1</v>
      </c>
      <c r="Q33" s="8">
        <v>1</v>
      </c>
      <c r="R33" s="8">
        <v>0</v>
      </c>
      <c r="S33" s="8" t="s">
        <v>49</v>
      </c>
      <c r="T33" s="8" t="s">
        <v>37</v>
      </c>
      <c r="U33" s="8" t="s">
        <v>39</v>
      </c>
      <c r="V33" s="8" t="s">
        <v>38</v>
      </c>
      <c r="W33" s="8">
        <v>28</v>
      </c>
      <c r="X33" s="8" t="s">
        <v>42</v>
      </c>
      <c r="Y33" s="10">
        <v>0.6</v>
      </c>
      <c r="Z33" s="8" t="s">
        <v>61</v>
      </c>
      <c r="AA33" s="8" t="s">
        <v>55</v>
      </c>
      <c r="AB33" s="8" t="s">
        <v>44</v>
      </c>
      <c r="AC33" s="8" t="s">
        <v>45</v>
      </c>
      <c r="AD33" s="8">
        <v>1</v>
      </c>
      <c r="AE33" s="8">
        <v>1</v>
      </c>
      <c r="AF33" s="8">
        <v>0</v>
      </c>
      <c r="AG33" s="8">
        <v>2</v>
      </c>
      <c r="AH33" s="8">
        <v>4</v>
      </c>
      <c r="AI33" s="8" t="s">
        <v>46</v>
      </c>
      <c r="AJ33" s="8" t="s">
        <v>46</v>
      </c>
      <c r="AK33" s="8" t="s">
        <v>46</v>
      </c>
      <c r="AL33" s="8" t="s">
        <v>46</v>
      </c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19"/>
    </row>
    <row r="34" spans="1:52" s="11" customFormat="1" x14ac:dyDescent="0.25">
      <c r="A34" s="11">
        <v>33</v>
      </c>
      <c r="B34" s="11" t="s">
        <v>195</v>
      </c>
      <c r="C34" s="11" t="s">
        <v>33</v>
      </c>
      <c r="D34" s="11" t="s">
        <v>140</v>
      </c>
      <c r="E34" s="12">
        <v>45</v>
      </c>
      <c r="F34" s="12">
        <v>45</v>
      </c>
      <c r="G34" s="12">
        <v>2</v>
      </c>
      <c r="H34" s="12">
        <v>2</v>
      </c>
      <c r="I34" s="12">
        <v>10</v>
      </c>
      <c r="J34" s="12">
        <v>10</v>
      </c>
      <c r="K34" s="9">
        <f t="shared" si="0"/>
        <v>57</v>
      </c>
      <c r="L34" s="11">
        <v>1</v>
      </c>
      <c r="M34" s="11">
        <v>1</v>
      </c>
      <c r="N34" s="11">
        <v>1</v>
      </c>
      <c r="O34" s="11">
        <v>0</v>
      </c>
      <c r="P34" s="11">
        <v>0</v>
      </c>
      <c r="Q34" s="11">
        <v>0</v>
      </c>
      <c r="R34" s="11">
        <v>1</v>
      </c>
      <c r="S34" s="11" t="s">
        <v>49</v>
      </c>
      <c r="T34" s="11" t="s">
        <v>67</v>
      </c>
      <c r="U34" s="11" t="s">
        <v>39</v>
      </c>
      <c r="V34" s="11" t="s">
        <v>51</v>
      </c>
      <c r="W34" s="11">
        <v>30</v>
      </c>
      <c r="X34" s="11" t="s">
        <v>42</v>
      </c>
      <c r="Y34" s="11">
        <v>100</v>
      </c>
      <c r="Z34" s="11" t="s">
        <v>38</v>
      </c>
      <c r="AA34" s="11" t="s">
        <v>55</v>
      </c>
      <c r="AB34" s="11" t="s">
        <v>44</v>
      </c>
      <c r="AC34" s="11" t="s">
        <v>45</v>
      </c>
      <c r="AD34" s="11">
        <v>1</v>
      </c>
      <c r="AE34" s="11">
        <v>1</v>
      </c>
      <c r="AF34" s="11">
        <v>1</v>
      </c>
      <c r="AG34" s="11">
        <v>5</v>
      </c>
      <c r="AH34" s="11">
        <v>2</v>
      </c>
      <c r="AI34" s="11" t="s">
        <v>53</v>
      </c>
      <c r="AJ34" s="11" t="s">
        <v>52</v>
      </c>
      <c r="AK34" s="11" t="s">
        <v>53</v>
      </c>
      <c r="AL34" s="11" t="s">
        <v>53</v>
      </c>
    </row>
    <row r="35" spans="1:52" s="11" customFormat="1" x14ac:dyDescent="0.25">
      <c r="A35" s="8">
        <v>34</v>
      </c>
      <c r="B35" s="17" t="s">
        <v>194</v>
      </c>
      <c r="C35" s="17" t="s">
        <v>33</v>
      </c>
      <c r="D35" s="17" t="s">
        <v>69</v>
      </c>
      <c r="E35" s="18">
        <v>40</v>
      </c>
      <c r="F35" s="18">
        <v>40</v>
      </c>
      <c r="G35" s="18">
        <v>2</v>
      </c>
      <c r="H35" s="18">
        <v>2</v>
      </c>
      <c r="I35" s="18">
        <v>20</v>
      </c>
      <c r="J35" s="18">
        <v>20</v>
      </c>
      <c r="K35" s="9">
        <f t="shared" si="0"/>
        <v>62</v>
      </c>
      <c r="L35" s="17">
        <v>0</v>
      </c>
      <c r="M35" s="17">
        <v>0</v>
      </c>
      <c r="N35" s="17">
        <v>1</v>
      </c>
      <c r="O35" s="17">
        <v>0</v>
      </c>
      <c r="P35" s="17">
        <v>0</v>
      </c>
      <c r="Q35" s="17">
        <v>0</v>
      </c>
      <c r="R35" s="17">
        <v>0</v>
      </c>
      <c r="S35" s="17" t="s">
        <v>56</v>
      </c>
      <c r="T35" s="17" t="s">
        <v>37</v>
      </c>
      <c r="U35" s="17" t="s">
        <v>39</v>
      </c>
      <c r="V35" s="17" t="s">
        <v>38</v>
      </c>
      <c r="W35" s="17">
        <v>20</v>
      </c>
      <c r="X35" s="17" t="s">
        <v>41</v>
      </c>
      <c r="Y35" s="17">
        <v>90</v>
      </c>
      <c r="Z35" s="17" t="s">
        <v>42</v>
      </c>
      <c r="AA35" s="17" t="s">
        <v>55</v>
      </c>
      <c r="AB35" s="17" t="s">
        <v>44</v>
      </c>
      <c r="AC35" s="17" t="s">
        <v>38</v>
      </c>
      <c r="AD35" s="17">
        <v>1</v>
      </c>
      <c r="AE35" s="17">
        <v>0</v>
      </c>
      <c r="AF35" s="17">
        <v>0</v>
      </c>
      <c r="AG35" s="17" t="s">
        <v>38</v>
      </c>
      <c r="AH35" s="17">
        <v>5</v>
      </c>
      <c r="AI35" s="17" t="s">
        <v>53</v>
      </c>
      <c r="AJ35" s="17" t="s">
        <v>52</v>
      </c>
      <c r="AK35" s="17" t="s">
        <v>53</v>
      </c>
      <c r="AL35" s="17" t="s">
        <v>53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s="11" customFormat="1" x14ac:dyDescent="0.25">
      <c r="A36" s="11">
        <v>35</v>
      </c>
      <c r="B36" s="11" t="s">
        <v>98</v>
      </c>
      <c r="C36" s="11" t="s">
        <v>33</v>
      </c>
      <c r="D36" s="11" t="s">
        <v>140</v>
      </c>
      <c r="E36" s="12">
        <v>40</v>
      </c>
      <c r="F36" s="12">
        <v>40</v>
      </c>
      <c r="G36" s="12">
        <v>2</v>
      </c>
      <c r="H36" s="12">
        <v>2</v>
      </c>
      <c r="I36" s="12">
        <v>6</v>
      </c>
      <c r="J36" s="12">
        <v>6</v>
      </c>
      <c r="K36" s="9">
        <f t="shared" si="0"/>
        <v>48</v>
      </c>
      <c r="L36" s="11">
        <v>1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1</v>
      </c>
      <c r="S36" s="11" t="s">
        <v>49</v>
      </c>
      <c r="T36" s="11" t="s">
        <v>50</v>
      </c>
      <c r="U36" s="11" t="s">
        <v>39</v>
      </c>
      <c r="V36" s="11" t="s">
        <v>51</v>
      </c>
      <c r="W36" s="11">
        <v>2</v>
      </c>
      <c r="X36" s="11" t="s">
        <v>41</v>
      </c>
      <c r="Y36" s="13">
        <v>0.95</v>
      </c>
      <c r="Z36" s="11" t="s">
        <v>38</v>
      </c>
      <c r="AA36" s="11" t="s">
        <v>43</v>
      </c>
      <c r="AB36" s="11" t="s">
        <v>44</v>
      </c>
      <c r="AC36" s="11" t="s">
        <v>45</v>
      </c>
      <c r="AD36" s="17" t="s">
        <v>38</v>
      </c>
      <c r="AE36" s="17" t="s">
        <v>38</v>
      </c>
      <c r="AF36" s="11" t="s">
        <v>38</v>
      </c>
      <c r="AG36" s="11">
        <v>0</v>
      </c>
      <c r="AH36" s="11">
        <v>2</v>
      </c>
      <c r="AI36" s="11" t="s">
        <v>46</v>
      </c>
      <c r="AJ36" s="11" t="s">
        <v>47</v>
      </c>
      <c r="AK36" s="11" t="s">
        <v>53</v>
      </c>
      <c r="AL36" s="11" t="s">
        <v>53</v>
      </c>
    </row>
    <row r="37" spans="1:52" s="11" customFormat="1" x14ac:dyDescent="0.25">
      <c r="A37" s="8">
        <v>36</v>
      </c>
      <c r="B37" s="11" t="s">
        <v>73</v>
      </c>
      <c r="C37" s="11" t="s">
        <v>33</v>
      </c>
      <c r="D37" s="11" t="s">
        <v>140</v>
      </c>
      <c r="E37" s="12">
        <v>12</v>
      </c>
      <c r="F37" s="12">
        <v>12</v>
      </c>
      <c r="G37" s="12">
        <v>1</v>
      </c>
      <c r="H37" s="12">
        <v>1</v>
      </c>
      <c r="I37" s="12">
        <v>3</v>
      </c>
      <c r="J37" s="12">
        <v>3</v>
      </c>
      <c r="K37" s="9">
        <f t="shared" si="0"/>
        <v>16</v>
      </c>
      <c r="L37" s="11">
        <v>1</v>
      </c>
      <c r="M37" s="11">
        <v>0</v>
      </c>
      <c r="N37" s="11">
        <v>1</v>
      </c>
      <c r="O37" s="11">
        <v>0</v>
      </c>
      <c r="P37" s="11">
        <v>0</v>
      </c>
      <c r="Q37" s="11">
        <v>0</v>
      </c>
      <c r="R37" s="11">
        <v>1</v>
      </c>
      <c r="S37" s="11" t="s">
        <v>49</v>
      </c>
      <c r="T37" s="11" t="s">
        <v>37</v>
      </c>
      <c r="U37" s="11" t="s">
        <v>39</v>
      </c>
      <c r="V37" s="11" t="s">
        <v>51</v>
      </c>
      <c r="W37" s="11">
        <v>12</v>
      </c>
      <c r="X37" s="11" t="s">
        <v>41</v>
      </c>
      <c r="Y37" s="11">
        <v>100</v>
      </c>
      <c r="Z37" s="11" t="s">
        <v>68</v>
      </c>
      <c r="AA37" s="11" t="s">
        <v>55</v>
      </c>
      <c r="AB37" s="11" t="s">
        <v>44</v>
      </c>
      <c r="AC37" s="11" t="s">
        <v>45</v>
      </c>
      <c r="AD37" s="11">
        <v>1</v>
      </c>
      <c r="AE37" s="11">
        <v>0</v>
      </c>
      <c r="AF37" s="11">
        <v>0</v>
      </c>
      <c r="AH37" s="11">
        <v>3</v>
      </c>
      <c r="AI37" s="11" t="s">
        <v>46</v>
      </c>
      <c r="AJ37" s="11" t="s">
        <v>52</v>
      </c>
      <c r="AK37" s="11" t="s">
        <v>46</v>
      </c>
      <c r="AL37" s="11" t="s">
        <v>46</v>
      </c>
    </row>
    <row r="38" spans="1:52" s="11" customFormat="1" x14ac:dyDescent="0.25">
      <c r="A38" s="11">
        <v>37</v>
      </c>
      <c r="B38" s="8" t="s">
        <v>193</v>
      </c>
      <c r="C38" s="8" t="s">
        <v>33</v>
      </c>
      <c r="D38" s="8" t="s">
        <v>69</v>
      </c>
      <c r="E38" s="9" t="s">
        <v>34</v>
      </c>
      <c r="F38" s="9" t="s">
        <v>101</v>
      </c>
      <c r="G38" s="9" t="s">
        <v>91</v>
      </c>
      <c r="H38" s="9" t="s">
        <v>128</v>
      </c>
      <c r="I38" s="9" t="s">
        <v>35</v>
      </c>
      <c r="J38" s="9">
        <v>35</v>
      </c>
      <c r="K38" s="9">
        <f t="shared" si="0"/>
        <v>107</v>
      </c>
      <c r="L38" s="8">
        <v>1</v>
      </c>
      <c r="M38" s="8">
        <v>1</v>
      </c>
      <c r="N38" s="8">
        <v>1</v>
      </c>
      <c r="O38" s="8">
        <v>0</v>
      </c>
      <c r="P38" s="8">
        <v>0</v>
      </c>
      <c r="Q38" s="8">
        <v>1</v>
      </c>
      <c r="R38" s="8">
        <v>1</v>
      </c>
      <c r="S38" s="8" t="s">
        <v>36</v>
      </c>
      <c r="T38" s="8" t="s">
        <v>37</v>
      </c>
      <c r="U38" s="8" t="s">
        <v>39</v>
      </c>
      <c r="V38" s="8" t="s">
        <v>40</v>
      </c>
      <c r="W38" s="8">
        <v>25</v>
      </c>
      <c r="X38" s="8" t="s">
        <v>41</v>
      </c>
      <c r="Y38" s="10">
        <v>1</v>
      </c>
      <c r="Z38" s="8" t="s">
        <v>42</v>
      </c>
      <c r="AA38" s="8" t="s">
        <v>43</v>
      </c>
      <c r="AB38" s="8" t="s">
        <v>44</v>
      </c>
      <c r="AC38" s="8" t="s">
        <v>45</v>
      </c>
      <c r="AD38" s="8">
        <v>1</v>
      </c>
      <c r="AE38" s="8">
        <v>0</v>
      </c>
      <c r="AF38" s="8">
        <v>0</v>
      </c>
      <c r="AG38" s="8" t="s">
        <v>35</v>
      </c>
      <c r="AH38" s="8">
        <v>20</v>
      </c>
      <c r="AI38" s="8" t="s">
        <v>46</v>
      </c>
      <c r="AJ38" s="8" t="s">
        <v>47</v>
      </c>
      <c r="AK38" s="8" t="s">
        <v>46</v>
      </c>
      <c r="AL38" s="8" t="s">
        <v>48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11" customFormat="1" x14ac:dyDescent="0.25">
      <c r="A39" s="8">
        <v>38</v>
      </c>
      <c r="B39" s="8" t="s">
        <v>197</v>
      </c>
      <c r="C39" s="8" t="s">
        <v>33</v>
      </c>
      <c r="D39" s="8" t="s">
        <v>69</v>
      </c>
      <c r="E39" s="9">
        <v>30</v>
      </c>
      <c r="F39" s="9">
        <v>30</v>
      </c>
      <c r="G39" s="9">
        <v>2</v>
      </c>
      <c r="H39" s="9">
        <v>2</v>
      </c>
      <c r="I39" s="9">
        <v>15</v>
      </c>
      <c r="J39" s="9">
        <v>15</v>
      </c>
      <c r="K39" s="9">
        <f t="shared" si="0"/>
        <v>47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 t="s">
        <v>49</v>
      </c>
      <c r="T39" s="8" t="s">
        <v>37</v>
      </c>
      <c r="U39" s="8" t="s">
        <v>39</v>
      </c>
      <c r="V39" s="8" t="s">
        <v>38</v>
      </c>
      <c r="W39" s="8">
        <v>7</v>
      </c>
      <c r="X39" s="8" t="s">
        <v>123</v>
      </c>
      <c r="Y39" s="10">
        <v>1</v>
      </c>
      <c r="Z39" s="8" t="s">
        <v>38</v>
      </c>
      <c r="AA39" s="8" t="s">
        <v>55</v>
      </c>
      <c r="AB39" s="8" t="s">
        <v>44</v>
      </c>
      <c r="AC39" s="8" t="s">
        <v>45</v>
      </c>
      <c r="AD39" s="8">
        <v>1</v>
      </c>
      <c r="AE39" s="8">
        <v>0</v>
      </c>
      <c r="AF39" s="8">
        <v>0</v>
      </c>
      <c r="AG39" s="8">
        <v>15</v>
      </c>
      <c r="AH39" s="8">
        <v>6</v>
      </c>
      <c r="AI39" s="8" t="s">
        <v>53</v>
      </c>
      <c r="AJ39" s="8" t="s">
        <v>52</v>
      </c>
      <c r="AK39" s="8" t="s">
        <v>53</v>
      </c>
      <c r="AL39" s="8" t="s">
        <v>53</v>
      </c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25">
      <c r="E40" s="3"/>
      <c r="F40" s="2" t="s">
        <v>116</v>
      </c>
      <c r="G40" s="2"/>
      <c r="H40" s="1" t="s">
        <v>117</v>
      </c>
      <c r="I40" s="2"/>
      <c r="J40" s="2" t="s">
        <v>118</v>
      </c>
      <c r="K40" s="2"/>
    </row>
    <row r="41" spans="1:52" x14ac:dyDescent="0.25">
      <c r="E41" s="3" t="s">
        <v>129</v>
      </c>
      <c r="F41" s="4">
        <f>SUM(F2:F39)</f>
        <v>1649</v>
      </c>
      <c r="G41" s="4"/>
      <c r="H41" s="4">
        <f t="shared" ref="H41:J41" si="1">SUM(H2:H39)</f>
        <v>86</v>
      </c>
      <c r="I41" s="4"/>
      <c r="J41" s="4">
        <f t="shared" si="1"/>
        <v>323</v>
      </c>
      <c r="K41" s="4"/>
      <c r="L41">
        <f>SUM(L2:L39)</f>
        <v>18</v>
      </c>
      <c r="M41">
        <f t="shared" ref="M41:R41" si="2">SUM(M2:M39)</f>
        <v>10</v>
      </c>
      <c r="N41">
        <f t="shared" si="2"/>
        <v>15</v>
      </c>
      <c r="O41">
        <f t="shared" si="2"/>
        <v>9</v>
      </c>
      <c r="P41">
        <f t="shared" si="2"/>
        <v>5</v>
      </c>
      <c r="Q41">
        <f t="shared" si="2"/>
        <v>20</v>
      </c>
      <c r="R41">
        <f t="shared" si="2"/>
        <v>26</v>
      </c>
      <c r="AD41">
        <f t="shared" ref="AD41:AF41" si="3">SUM(AD2:AD39)</f>
        <v>35</v>
      </c>
      <c r="AE41">
        <f t="shared" si="3"/>
        <v>18</v>
      </c>
      <c r="AF41">
        <f t="shared" si="3"/>
        <v>12</v>
      </c>
    </row>
    <row r="42" spans="1:52" x14ac:dyDescent="0.25">
      <c r="E42" s="3" t="s">
        <v>130</v>
      </c>
      <c r="F42" s="3">
        <f>AVERAGE(F2:F39)</f>
        <v>53.193548387096776</v>
      </c>
      <c r="G42" s="3"/>
      <c r="H42" s="3">
        <f t="shared" ref="H42:J42" si="4">AVERAGE(H2:H39)</f>
        <v>2.774193548387097</v>
      </c>
      <c r="I42" s="3"/>
      <c r="J42" s="3">
        <f t="shared" si="4"/>
        <v>11.962962962962964</v>
      </c>
      <c r="K42" s="3"/>
    </row>
    <row r="43" spans="1:52" x14ac:dyDescent="0.25">
      <c r="E43" s="3" t="s">
        <v>131</v>
      </c>
      <c r="F43" s="4">
        <f>MIN(F2:F39)</f>
        <v>0</v>
      </c>
      <c r="G43" s="4"/>
      <c r="H43" s="4">
        <f t="shared" ref="H43:J43" si="5">MIN(H2:H39)</f>
        <v>0</v>
      </c>
      <c r="I43" s="4"/>
      <c r="J43" s="4">
        <f t="shared" si="5"/>
        <v>0</v>
      </c>
      <c r="K43" s="4"/>
    </row>
    <row r="44" spans="1:52" x14ac:dyDescent="0.25">
      <c r="E44" s="3" t="s">
        <v>132</v>
      </c>
      <c r="F44" s="4">
        <f>MAX(F2:F39)</f>
        <v>540</v>
      </c>
      <c r="G44" s="4"/>
      <c r="H44" s="4">
        <f t="shared" ref="H44:J44" si="6">MAX(H2:H39)</f>
        <v>25</v>
      </c>
      <c r="I44" s="4"/>
      <c r="J44" s="4">
        <f t="shared" si="6"/>
        <v>60</v>
      </c>
      <c r="K44" s="4"/>
    </row>
    <row r="45" spans="1:52" x14ac:dyDescent="0.25">
      <c r="E45" s="3"/>
      <c r="F45" s="3"/>
      <c r="G45" s="3"/>
      <c r="H45" s="3"/>
      <c r="I45" s="3"/>
      <c r="J45" s="3"/>
      <c r="K45" s="3"/>
    </row>
    <row r="46" spans="1:52" x14ac:dyDescent="0.25">
      <c r="E46" s="3"/>
      <c r="F46" s="3"/>
      <c r="G46" s="3"/>
      <c r="H46" s="3"/>
      <c r="I46" s="3"/>
      <c r="J46" s="3"/>
      <c r="K46" s="3"/>
    </row>
    <row r="47" spans="1:52" x14ac:dyDescent="0.25">
      <c r="E47" s="3"/>
      <c r="F47" s="3"/>
      <c r="G47" s="3"/>
      <c r="H47" s="3"/>
      <c r="I47" s="3"/>
      <c r="J47" s="3"/>
      <c r="K47" s="3"/>
    </row>
    <row r="48" spans="1:52" x14ac:dyDescent="0.25">
      <c r="E48" s="3"/>
      <c r="F48" s="3"/>
      <c r="G48" s="3"/>
      <c r="H48" s="3"/>
      <c r="I48" s="3"/>
      <c r="J48" s="3"/>
      <c r="K48" s="3"/>
    </row>
  </sheetData>
  <sortState ref="B2:AZ39">
    <sortCondition ref="C2:C3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9B79-1C6D-4672-8FEE-FB2C7FD98BB1}">
  <dimension ref="A1:R40"/>
  <sheetViews>
    <sheetView workbookViewId="0">
      <selection activeCell="A2" sqref="A2:XFD2"/>
    </sheetView>
  </sheetViews>
  <sheetFormatPr defaultRowHeight="15" x14ac:dyDescent="0.25"/>
  <sheetData>
    <row r="1" spans="1:3" x14ac:dyDescent="0.25">
      <c r="A1" t="s">
        <v>141</v>
      </c>
      <c r="C1" t="s">
        <v>142</v>
      </c>
    </row>
    <row r="2" spans="1:3" s="5" customFormat="1" x14ac:dyDescent="0.25">
      <c r="A2" s="5" t="s">
        <v>135</v>
      </c>
      <c r="C2" s="5" t="s">
        <v>143</v>
      </c>
    </row>
    <row r="3" spans="1:3" x14ac:dyDescent="0.25">
      <c r="A3" s="5" t="s">
        <v>0</v>
      </c>
      <c r="C3" t="s">
        <v>144</v>
      </c>
    </row>
    <row r="4" spans="1:3" x14ac:dyDescent="0.25">
      <c r="A4" s="5" t="s">
        <v>1</v>
      </c>
      <c r="C4" t="s">
        <v>145</v>
      </c>
    </row>
    <row r="5" spans="1:3" x14ac:dyDescent="0.25">
      <c r="A5" s="5" t="s">
        <v>139</v>
      </c>
      <c r="C5" t="s">
        <v>146</v>
      </c>
    </row>
    <row r="6" spans="1:3" x14ac:dyDescent="0.25">
      <c r="A6" s="6" t="s">
        <v>2</v>
      </c>
      <c r="C6" t="s">
        <v>148</v>
      </c>
    </row>
    <row r="7" spans="1:3" x14ac:dyDescent="0.25">
      <c r="A7" s="6" t="s">
        <v>124</v>
      </c>
      <c r="C7" t="s">
        <v>147</v>
      </c>
    </row>
    <row r="8" spans="1:3" x14ac:dyDescent="0.25">
      <c r="A8" s="6" t="s">
        <v>3</v>
      </c>
      <c r="C8" t="s">
        <v>149</v>
      </c>
    </row>
    <row r="9" spans="1:3" x14ac:dyDescent="0.25">
      <c r="A9" s="7" t="s">
        <v>133</v>
      </c>
      <c r="C9" t="s">
        <v>151</v>
      </c>
    </row>
    <row r="10" spans="1:3" x14ac:dyDescent="0.25">
      <c r="A10" s="6" t="s">
        <v>4</v>
      </c>
      <c r="C10" t="s">
        <v>150</v>
      </c>
    </row>
    <row r="11" spans="1:3" x14ac:dyDescent="0.25">
      <c r="A11" s="6" t="s">
        <v>125</v>
      </c>
      <c r="C11" t="s">
        <v>152</v>
      </c>
    </row>
    <row r="12" spans="1:3" x14ac:dyDescent="0.25">
      <c r="A12" s="6" t="s">
        <v>134</v>
      </c>
      <c r="C12" t="s">
        <v>153</v>
      </c>
    </row>
    <row r="13" spans="1:3" x14ac:dyDescent="0.25">
      <c r="A13" s="5" t="s">
        <v>5</v>
      </c>
      <c r="C13" t="s">
        <v>154</v>
      </c>
    </row>
    <row r="14" spans="1:3" x14ac:dyDescent="0.25">
      <c r="A14" s="5" t="s">
        <v>6</v>
      </c>
      <c r="C14" t="s">
        <v>155</v>
      </c>
    </row>
    <row r="15" spans="1:3" x14ac:dyDescent="0.25">
      <c r="A15" s="5" t="s">
        <v>7</v>
      </c>
      <c r="C15" t="s">
        <v>156</v>
      </c>
    </row>
    <row r="16" spans="1:3" x14ac:dyDescent="0.25">
      <c r="A16" s="5" t="s">
        <v>8</v>
      </c>
      <c r="C16" t="s">
        <v>157</v>
      </c>
    </row>
    <row r="17" spans="1:3" x14ac:dyDescent="0.25">
      <c r="A17" s="5" t="s">
        <v>9</v>
      </c>
      <c r="C17" t="s">
        <v>158</v>
      </c>
    </row>
    <row r="18" spans="1:3" x14ac:dyDescent="0.25">
      <c r="A18" s="5" t="s">
        <v>10</v>
      </c>
      <c r="C18" t="s">
        <v>159</v>
      </c>
    </row>
    <row r="19" spans="1:3" x14ac:dyDescent="0.25">
      <c r="A19" s="5" t="s">
        <v>11</v>
      </c>
      <c r="C19" t="s">
        <v>160</v>
      </c>
    </row>
    <row r="20" spans="1:3" x14ac:dyDescent="0.25">
      <c r="A20" s="5" t="s">
        <v>12</v>
      </c>
      <c r="C20" t="s">
        <v>161</v>
      </c>
    </row>
    <row r="21" spans="1:3" x14ac:dyDescent="0.25">
      <c r="A21" s="5" t="s">
        <v>13</v>
      </c>
      <c r="C21" t="s">
        <v>162</v>
      </c>
    </row>
    <row r="22" spans="1:3" x14ac:dyDescent="0.25">
      <c r="A22" s="5" t="s">
        <v>14</v>
      </c>
      <c r="C22" t="s">
        <v>163</v>
      </c>
    </row>
    <row r="23" spans="1:3" x14ac:dyDescent="0.25">
      <c r="A23" s="5" t="s">
        <v>15</v>
      </c>
      <c r="C23" t="s">
        <v>164</v>
      </c>
    </row>
    <row r="24" spans="1:3" x14ac:dyDescent="0.25">
      <c r="A24" s="5" t="s">
        <v>16</v>
      </c>
      <c r="C24" t="s">
        <v>165</v>
      </c>
    </row>
    <row r="25" spans="1:3" x14ac:dyDescent="0.25">
      <c r="A25" s="5" t="s">
        <v>17</v>
      </c>
      <c r="C25" t="s">
        <v>166</v>
      </c>
    </row>
    <row r="26" spans="1:3" x14ac:dyDescent="0.25">
      <c r="A26" s="5" t="s">
        <v>18</v>
      </c>
      <c r="C26" t="s">
        <v>167</v>
      </c>
    </row>
    <row r="27" spans="1:3" x14ac:dyDescent="0.25">
      <c r="A27" s="5" t="s">
        <v>19</v>
      </c>
      <c r="C27" t="s">
        <v>168</v>
      </c>
    </row>
    <row r="28" spans="1:3" x14ac:dyDescent="0.25">
      <c r="A28" s="5" t="s">
        <v>20</v>
      </c>
      <c r="C28" t="s">
        <v>169</v>
      </c>
    </row>
    <row r="29" spans="1:3" x14ac:dyDescent="0.25">
      <c r="A29" s="5" t="s">
        <v>21</v>
      </c>
      <c r="C29" t="s">
        <v>170</v>
      </c>
    </row>
    <row r="30" spans="1:3" x14ac:dyDescent="0.25">
      <c r="A30" s="5" t="s">
        <v>22</v>
      </c>
      <c r="C30" t="s">
        <v>171</v>
      </c>
    </row>
    <row r="31" spans="1:3" x14ac:dyDescent="0.25">
      <c r="A31" s="5" t="s">
        <v>23</v>
      </c>
      <c r="C31" t="s">
        <v>172</v>
      </c>
    </row>
    <row r="32" spans="1:3" x14ac:dyDescent="0.25">
      <c r="A32" s="5" t="s">
        <v>24</v>
      </c>
      <c r="C32" t="s">
        <v>174</v>
      </c>
    </row>
    <row r="33" spans="1:18" x14ac:dyDescent="0.25">
      <c r="A33" s="5" t="s">
        <v>25</v>
      </c>
      <c r="C33" t="s">
        <v>173</v>
      </c>
    </row>
    <row r="34" spans="1:18" x14ac:dyDescent="0.25">
      <c r="A34" s="5" t="s">
        <v>26</v>
      </c>
      <c r="C34" t="s">
        <v>175</v>
      </c>
    </row>
    <row r="35" spans="1:18" x14ac:dyDescent="0.25">
      <c r="A35" s="5" t="s">
        <v>27</v>
      </c>
      <c r="C35" t="s">
        <v>176</v>
      </c>
    </row>
    <row r="36" spans="1:18" x14ac:dyDescent="0.25">
      <c r="A36" s="5" t="s">
        <v>28</v>
      </c>
      <c r="C36" t="s">
        <v>177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 t="s">
        <v>32</v>
      </c>
    </row>
    <row r="37" spans="1:18" x14ac:dyDescent="0.25">
      <c r="A37" s="5" t="s">
        <v>29</v>
      </c>
      <c r="C37" t="s">
        <v>178</v>
      </c>
    </row>
    <row r="38" spans="1:18" x14ac:dyDescent="0.25">
      <c r="A38" s="5" t="s">
        <v>30</v>
      </c>
      <c r="C38" t="s">
        <v>179</v>
      </c>
    </row>
    <row r="39" spans="1:18" x14ac:dyDescent="0.25">
      <c r="A39" s="5" t="s">
        <v>31</v>
      </c>
      <c r="C39" t="s">
        <v>180</v>
      </c>
    </row>
    <row r="40" spans="1:18" x14ac:dyDescent="0.25">
      <c r="A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screening survey results-edited</vt:lpstr>
      <vt:lpstr>COLUMN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Scillieri Smith, Jessica (AGM)</dc:creator>
  <cp:lastModifiedBy>Joseph D. Skufca - jskufca</cp:lastModifiedBy>
  <cp:lastPrinted>2021-10-15T17:27:38Z</cp:lastPrinted>
  <dcterms:created xsi:type="dcterms:W3CDTF">2019-04-03T13:59:10Z</dcterms:created>
  <dcterms:modified xsi:type="dcterms:W3CDTF">2021-10-28T15:37:52Z</dcterms:modified>
</cp:coreProperties>
</file>