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ail\Projet_Synthese\C61\sprint0\"/>
    </mc:Choice>
  </mc:AlternateContent>
  <xr:revisionPtr revIDLastSave="0" documentId="13_ncr:1_{BEF303E2-4275-4277-9CFF-177F0D0FEDD8}" xr6:coauthVersionLast="36" xr6:coauthVersionMax="36" xr10:uidLastSave="{00000000-0000-0000-0000-000000000000}"/>
  <bookViews>
    <workbookView xWindow="0" yWindow="0" windowWidth="14370" windowHeight="12195" activeTab="1" xr2:uid="{6D9C193E-B1F6-44A4-8A63-4956A2B5AECA}"/>
  </bookViews>
  <sheets>
    <sheet name="Description du projet" sheetId="1" r:id="rId1"/>
    <sheet name="Sprint 1" sheetId="2" r:id="rId2"/>
    <sheet name="Sprint 2" sheetId="3" r:id="rId3"/>
    <sheet name="Sprint 3" sheetId="4" r:id="rId4"/>
  </sheets>
  <definedNames>
    <definedName name="PrenomEtudiants">'Description du projet'!$N$36:$N$48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7" i="4" l="1"/>
  <c r="E126" i="4"/>
  <c r="E125" i="4"/>
  <c r="E124" i="4"/>
  <c r="E123" i="4"/>
  <c r="E122" i="4"/>
  <c r="E121" i="4"/>
  <c r="F113" i="4"/>
  <c r="E113" i="4"/>
  <c r="F112" i="4"/>
  <c r="E112" i="4"/>
  <c r="F111" i="4"/>
  <c r="F110" i="4"/>
  <c r="F109" i="4"/>
  <c r="E109" i="4"/>
  <c r="F108" i="4"/>
  <c r="E108" i="4"/>
  <c r="F107" i="4"/>
  <c r="F106" i="4"/>
  <c r="F105" i="4"/>
  <c r="E105" i="4"/>
  <c r="F104" i="4"/>
  <c r="E104" i="4"/>
  <c r="F103" i="4"/>
  <c r="F102" i="4"/>
  <c r="F101" i="4"/>
  <c r="E101" i="4"/>
  <c r="F100" i="4"/>
  <c r="E100" i="4"/>
  <c r="F99" i="4"/>
  <c r="F98" i="4"/>
  <c r="F97" i="4"/>
  <c r="E97" i="4"/>
  <c r="F96" i="4"/>
  <c r="E96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K46" i="4"/>
  <c r="E45" i="4"/>
  <c r="E44" i="4"/>
  <c r="E43" i="4"/>
  <c r="E111" i="4" s="1"/>
  <c r="E42" i="4"/>
  <c r="E110" i="4" s="1"/>
  <c r="E41" i="4"/>
  <c r="E40" i="4"/>
  <c r="E39" i="4"/>
  <c r="E107" i="4" s="1"/>
  <c r="E38" i="4"/>
  <c r="E106" i="4" s="1"/>
  <c r="E37" i="4"/>
  <c r="E36" i="4"/>
  <c r="E35" i="4"/>
  <c r="E103" i="4" s="1"/>
  <c r="E34" i="4"/>
  <c r="E102" i="4" s="1"/>
  <c r="E33" i="4"/>
  <c r="E32" i="4"/>
  <c r="E31" i="4"/>
  <c r="E99" i="4" s="1"/>
  <c r="E30" i="4"/>
  <c r="E98" i="4" s="1"/>
  <c r="P29" i="4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E29" i="4"/>
  <c r="E28" i="4"/>
  <c r="J25" i="4"/>
  <c r="P24" i="4"/>
  <c r="E24" i="4"/>
  <c r="P23" i="4"/>
  <c r="E23" i="4"/>
  <c r="P22" i="4"/>
  <c r="E22" i="4"/>
  <c r="P21" i="4"/>
  <c r="E21" i="4"/>
  <c r="P20" i="4"/>
  <c r="E20" i="4"/>
  <c r="Q19" i="4" a="1"/>
  <c r="Q19" i="4" s="1"/>
  <c r="P19" i="4"/>
  <c r="E19" i="4"/>
  <c r="K16" i="4"/>
  <c r="P15" i="4"/>
  <c r="E15" i="4"/>
  <c r="P14" i="4"/>
  <c r="E14" i="4"/>
  <c r="Q13" i="4" a="1"/>
  <c r="Q13" i="4" s="1"/>
  <c r="P13" i="4"/>
  <c r="E13" i="4"/>
  <c r="B2" i="4"/>
  <c r="K127" i="3"/>
  <c r="E126" i="3"/>
  <c r="E125" i="3"/>
  <c r="E124" i="3"/>
  <c r="E123" i="3"/>
  <c r="E122" i="3"/>
  <c r="E121" i="3"/>
  <c r="F113" i="3"/>
  <c r="E113" i="3"/>
  <c r="F112" i="3"/>
  <c r="E112" i="3"/>
  <c r="F111" i="3"/>
  <c r="F110" i="3"/>
  <c r="E110" i="3"/>
  <c r="F109" i="3"/>
  <c r="E109" i="3"/>
  <c r="F108" i="3"/>
  <c r="E108" i="3"/>
  <c r="F107" i="3"/>
  <c r="F106" i="3"/>
  <c r="E106" i="3"/>
  <c r="F105" i="3"/>
  <c r="E105" i="3"/>
  <c r="F104" i="3"/>
  <c r="E104" i="3"/>
  <c r="F103" i="3"/>
  <c r="F102" i="3"/>
  <c r="E102" i="3"/>
  <c r="F101" i="3"/>
  <c r="E101" i="3"/>
  <c r="F100" i="3"/>
  <c r="E100" i="3"/>
  <c r="F99" i="3"/>
  <c r="F98" i="3"/>
  <c r="E98" i="3"/>
  <c r="F97" i="3"/>
  <c r="E97" i="3"/>
  <c r="F96" i="3"/>
  <c r="E96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K46" i="3"/>
  <c r="E45" i="3"/>
  <c r="E44" i="3"/>
  <c r="E43" i="3"/>
  <c r="E111" i="3" s="1"/>
  <c r="E42" i="3"/>
  <c r="E41" i="3"/>
  <c r="E40" i="3"/>
  <c r="E39" i="3"/>
  <c r="E107" i="3" s="1"/>
  <c r="E38" i="3"/>
  <c r="E37" i="3"/>
  <c r="E36" i="3"/>
  <c r="E35" i="3"/>
  <c r="E103" i="3" s="1"/>
  <c r="E34" i="3"/>
  <c r="E33" i="3"/>
  <c r="E32" i="3"/>
  <c r="E31" i="3"/>
  <c r="E99" i="3" s="1"/>
  <c r="E30" i="3"/>
  <c r="P29" i="3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E29" i="3"/>
  <c r="E28" i="3"/>
  <c r="J25" i="3"/>
  <c r="P24" i="3"/>
  <c r="E24" i="3"/>
  <c r="P23" i="3"/>
  <c r="E23" i="3"/>
  <c r="P22" i="3"/>
  <c r="E22" i="3"/>
  <c r="P21" i="3"/>
  <c r="E21" i="3"/>
  <c r="P20" i="3"/>
  <c r="E20" i="3"/>
  <c r="Q19" i="3" a="1"/>
  <c r="Q19" i="3" s="1"/>
  <c r="P19" i="3"/>
  <c r="E19" i="3"/>
  <c r="K16" i="3"/>
  <c r="P15" i="3"/>
  <c r="E15" i="3"/>
  <c r="P14" i="3"/>
  <c r="E14" i="3"/>
  <c r="Q13" i="3" a="1"/>
  <c r="Q13" i="3" s="1"/>
  <c r="P13" i="3"/>
  <c r="E13" i="3"/>
  <c r="B2" i="3"/>
  <c r="K127" i="2"/>
  <c r="E126" i="2"/>
  <c r="E125" i="2"/>
  <c r="E124" i="2"/>
  <c r="E123" i="2"/>
  <c r="E122" i="2"/>
  <c r="E121" i="2"/>
  <c r="F113" i="2"/>
  <c r="F112" i="2"/>
  <c r="E112" i="2"/>
  <c r="F111" i="2"/>
  <c r="F110" i="2"/>
  <c r="E110" i="2"/>
  <c r="F109" i="2"/>
  <c r="F108" i="2"/>
  <c r="E108" i="2"/>
  <c r="F107" i="2"/>
  <c r="F106" i="2"/>
  <c r="E106" i="2"/>
  <c r="F105" i="2"/>
  <c r="F104" i="2"/>
  <c r="E104" i="2"/>
  <c r="F103" i="2"/>
  <c r="F102" i="2"/>
  <c r="E102" i="2"/>
  <c r="F101" i="2"/>
  <c r="F100" i="2"/>
  <c r="E100" i="2"/>
  <c r="F99" i="2"/>
  <c r="F98" i="2"/>
  <c r="E98" i="2"/>
  <c r="F97" i="2"/>
  <c r="F96" i="2"/>
  <c r="E96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K46" i="2"/>
  <c r="E45" i="2"/>
  <c r="E113" i="2" s="1"/>
  <c r="E44" i="2"/>
  <c r="E43" i="2"/>
  <c r="E111" i="2" s="1"/>
  <c r="E42" i="2"/>
  <c r="E41" i="2"/>
  <c r="E109" i="2" s="1"/>
  <c r="E40" i="2"/>
  <c r="E39" i="2"/>
  <c r="E107" i="2" s="1"/>
  <c r="E38" i="2"/>
  <c r="E37" i="2"/>
  <c r="E105" i="2" s="1"/>
  <c r="E36" i="2"/>
  <c r="E35" i="2"/>
  <c r="E103" i="2" s="1"/>
  <c r="E34" i="2"/>
  <c r="E33" i="2"/>
  <c r="E101" i="2" s="1"/>
  <c r="E32" i="2"/>
  <c r="E31" i="2"/>
  <c r="E99" i="2" s="1"/>
  <c r="E30" i="2"/>
  <c r="P29" i="2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E29" i="2"/>
  <c r="E97" i="2" s="1"/>
  <c r="E28" i="2"/>
  <c r="J25" i="2"/>
  <c r="P24" i="2"/>
  <c r="E24" i="2"/>
  <c r="P23" i="2"/>
  <c r="E23" i="2"/>
  <c r="P22" i="2"/>
  <c r="E22" i="2"/>
  <c r="P21" i="2"/>
  <c r="E21" i="2"/>
  <c r="P20" i="2"/>
  <c r="E20" i="2"/>
  <c r="Q19" i="2" a="1"/>
  <c r="Q19" i="2" s="1"/>
  <c r="P19" i="2"/>
  <c r="E19" i="2"/>
  <c r="K16" i="2"/>
  <c r="P15" i="2"/>
  <c r="E15" i="2"/>
  <c r="P14" i="2"/>
  <c r="E14" i="2"/>
  <c r="Q13" i="2" a="1"/>
  <c r="Q13" i="2" s="1"/>
  <c r="P13" i="2"/>
  <c r="E13" i="2"/>
  <c r="B2" i="2"/>
</calcChain>
</file>

<file path=xl/sharedStrings.xml><?xml version="1.0" encoding="utf-8"?>
<sst xmlns="http://schemas.openxmlformats.org/spreadsheetml/2006/main" count="97" uniqueCount="39">
  <si>
    <t>Titre du projet</t>
  </si>
  <si>
    <t>Contexte</t>
  </si>
  <si>
    <t>Membres de l'équipe</t>
  </si>
  <si>
    <t>Description</t>
  </si>
  <si>
    <t>PlanMe</t>
  </si>
  <si>
    <t>420-C61-IN Projet synthèse</t>
  </si>
  <si>
    <t>Finnegan Simpson</t>
  </si>
  <si>
    <t>Jessika Longtin</t>
  </si>
  <si>
    <t>C’est un projet basé sur Notion s’appelant PlanMe qui consiste à construire son propre « planner » modulable. L’utilisateur peut ajouter et modifier des blocs, appelées modules, parmi un vaste choix disponible pour organiser tout aspect de sa vie et de partager avec ses contacts !</t>
  </si>
  <si>
    <t>C</t>
  </si>
  <si>
    <t>Début du sprint :</t>
  </si>
  <si>
    <t>Fin du sprint</t>
  </si>
  <si>
    <t xml:space="preserve">   Planification</t>
  </si>
  <si>
    <t>au début du sprint</t>
  </si>
  <si>
    <t>String len</t>
  </si>
  <si>
    <r>
      <t xml:space="preserve">Orientation du Sprint </t>
    </r>
    <r>
      <rPr>
        <i/>
        <sz val="8"/>
        <color theme="1"/>
        <rFont val="Calibri"/>
        <family val="2"/>
        <scheme val="minor"/>
      </rPr>
      <t>de 1 à 3</t>
    </r>
  </si>
  <si>
    <r>
      <t>Objectifs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2 à 6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</si>
  <si>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Orientation liée</t>
    </r>
  </si>
  <si>
    <r>
      <t>Décomposition des tâches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4 à 18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</si>
  <si>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Objectif</t>
    </r>
    <r>
      <rPr>
        <b/>
        <sz val="11"/>
        <color theme="1"/>
        <rFont val="Calibri"/>
        <family val="2"/>
        <charset val="2"/>
        <scheme val="minor"/>
      </rPr>
      <t xml:space="preserve"> lié</t>
    </r>
  </si>
  <si>
    <t>Assignation aux membres</t>
  </si>
  <si>
    <t>Temps</t>
  </si>
  <si>
    <t>Difficulté</t>
  </si>
  <si>
    <t>facile</t>
  </si>
  <si>
    <t>moyenne</t>
  </si>
  <si>
    <t>difficile</t>
  </si>
  <si>
    <t>incertain</t>
  </si>
  <si>
    <t xml:space="preserve">   Développement</t>
  </si>
  <si>
    <t>tout au long du sprint</t>
  </si>
  <si>
    <r>
      <t xml:space="preserve">Observations </t>
    </r>
    <r>
      <rPr>
        <i/>
        <sz val="8"/>
        <color theme="1"/>
        <rFont val="Calibri"/>
        <family val="2"/>
        <scheme val="minor"/>
      </rPr>
      <t>au moins 3 par rencontre scrum</t>
    </r>
  </si>
  <si>
    <t>n</t>
  </si>
  <si>
    <t xml:space="preserve">   Évaluation</t>
  </si>
  <si>
    <t>à la fin du sprint</t>
  </si>
  <si>
    <r>
      <t xml:space="preserve">Examination </t>
    </r>
    <r>
      <rPr>
        <i/>
        <sz val="8"/>
        <color theme="1"/>
        <rFont val="Calibri"/>
        <family val="2"/>
        <scheme val="minor"/>
      </rPr>
      <t>de 1 à 3</t>
    </r>
  </si>
  <si>
    <t>Commentaires</t>
  </si>
  <si>
    <t>Progression</t>
  </si>
  <si>
    <t>Satisfaction</t>
  </si>
  <si>
    <t>Conclusion de l'examination</t>
  </si>
  <si>
    <r>
      <t xml:space="preserve">Rétrospective </t>
    </r>
    <r>
      <rPr>
        <i/>
        <sz val="8"/>
        <color theme="1"/>
        <rFont val="Calibri"/>
        <family val="2"/>
        <scheme val="minor"/>
      </rPr>
      <t>de 2 à 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</si>
</sst>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i/>
      <sz val="8"/>
      <color theme="1" tint="0.34998626667073579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"/>
      <scheme val="minor"/>
    </font>
    <font>
      <b/>
      <sz val="11"/>
      <color theme="1"/>
      <name val="Wingdings"/>
      <charset val="2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5F3EF"/>
        <bgColor indexed="64"/>
      </patternFill>
    </fill>
    <fill>
      <patternFill patternType="solid">
        <fgColor theme="0"/>
        <bgColor indexed="64"/>
      </patternFill>
    </fill>
    <fill>
      <gradientFill>
        <stop position="0">
          <color theme="1" tint="0.34900967436750391"/>
        </stop>
        <stop position="1">
          <color theme="0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E6DE"/>
        <bgColor indexed="64"/>
      </patternFill>
    </fill>
  </fills>
  <borders count="10">
    <border>
      <left/>
      <right/>
      <top/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17600024414813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48118533890809E-2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3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5" fillId="6" borderId="3" xfId="0" applyFont="1" applyFill="1" applyBorder="1"/>
    <xf numFmtId="0" fontId="7" fillId="6" borderId="0" xfId="0" applyFont="1" applyFill="1" applyAlignment="1" applyProtection="1">
      <alignment vertical="center"/>
      <protection hidden="1"/>
    </xf>
    <xf numFmtId="0" fontId="8" fillId="6" borderId="0" xfId="0" applyFont="1" applyFill="1" applyAlignment="1" applyProtection="1">
      <alignment horizontal="right" vertical="center"/>
      <protection hidden="1"/>
    </xf>
    <xf numFmtId="0" fontId="11" fillId="8" borderId="0" xfId="0" applyFont="1" applyFill="1" applyAlignment="1" applyProtection="1">
      <alignment horizontal="center" vertical="center"/>
      <protection hidden="1"/>
    </xf>
    <xf numFmtId="0" fontId="11" fillId="9" borderId="0" xfId="0" applyFont="1" applyFill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horizontal="right" vertical="center"/>
      <protection hidden="1"/>
    </xf>
    <xf numFmtId="0" fontId="9" fillId="7" borderId="0" xfId="0" applyFont="1" applyFill="1" applyAlignment="1" applyProtection="1">
      <alignment vertical="center"/>
      <protection hidden="1"/>
    </xf>
    <xf numFmtId="0" fontId="14" fillId="7" borderId="0" xfId="0" applyFont="1" applyFill="1" applyAlignment="1" applyProtection="1">
      <alignment vertical="center"/>
      <protection hidden="1"/>
    </xf>
    <xf numFmtId="0" fontId="14" fillId="7" borderId="0" xfId="0" applyFont="1" applyFill="1" applyAlignment="1" applyProtection="1">
      <alignment horizontal="center" vertical="center"/>
      <protection hidden="1"/>
    </xf>
    <xf numFmtId="20" fontId="0" fillId="0" borderId="0" xfId="0" applyNumberFormat="1" applyAlignment="1" applyProtection="1">
      <alignment vertical="center"/>
      <protection hidden="1"/>
    </xf>
    <xf numFmtId="0" fontId="0" fillId="0" borderId="0" xfId="0" quotePrefix="1" applyAlignment="1" applyProtection="1">
      <alignment vertical="center"/>
      <protection hidden="1"/>
    </xf>
    <xf numFmtId="0" fontId="0" fillId="3" borderId="0" xfId="0" applyFill="1" applyAlignment="1" applyProtection="1">
      <alignment horizontal="left" vertical="center"/>
      <protection locked="0"/>
    </xf>
    <xf numFmtId="0" fontId="16" fillId="3" borderId="4" xfId="0" applyFont="1" applyFill="1" applyBorder="1" applyAlignment="1" applyProtection="1">
      <alignment horizontal="left" vertical="center"/>
      <protection locked="0"/>
    </xf>
    <xf numFmtId="0" fontId="16" fillId="3" borderId="0" xfId="0" applyFont="1" applyFill="1" applyAlignment="1" applyProtection="1">
      <alignment horizontal="center" vertical="center"/>
      <protection locked="0"/>
    </xf>
    <xf numFmtId="20" fontId="0" fillId="3" borderId="5" xfId="0" applyNumberFormat="1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10" borderId="0" xfId="0" applyFill="1" applyAlignment="1" applyProtection="1">
      <alignment horizontal="left" vertical="center"/>
      <protection locked="0"/>
    </xf>
    <xf numFmtId="0" fontId="16" fillId="10" borderId="4" xfId="0" applyFont="1" applyFill="1" applyBorder="1" applyAlignment="1" applyProtection="1">
      <alignment horizontal="left" vertical="center"/>
      <protection locked="0"/>
    </xf>
    <xf numFmtId="0" fontId="16" fillId="10" borderId="0" xfId="0" applyFont="1" applyFill="1" applyAlignment="1" applyProtection="1">
      <alignment horizontal="center" vertical="center"/>
      <protection locked="0"/>
    </xf>
    <xf numFmtId="20" fontId="0" fillId="10" borderId="5" xfId="0" applyNumberFormat="1" applyFill="1" applyBorder="1" applyAlignment="1" applyProtection="1">
      <alignment horizontal="center" vertical="center"/>
      <protection locked="0"/>
    </xf>
    <xf numFmtId="0" fontId="0" fillId="10" borderId="0" xfId="0" applyFill="1" applyAlignment="1" applyProtection="1">
      <alignment horizontal="center" vertical="center"/>
      <protection locked="0"/>
    </xf>
    <xf numFmtId="0" fontId="2" fillId="7" borderId="0" xfId="0" applyFont="1" applyFill="1" applyAlignment="1" applyProtection="1">
      <alignment vertical="center"/>
      <protection hidden="1"/>
    </xf>
    <xf numFmtId="0" fontId="2" fillId="7" borderId="0" xfId="0" applyFont="1" applyFill="1" applyAlignment="1" applyProtection="1">
      <alignment horizontal="center" vertical="center"/>
      <protection hidden="1"/>
    </xf>
    <xf numFmtId="1" fontId="0" fillId="3" borderId="6" xfId="1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vertical="center"/>
      <protection hidden="1"/>
    </xf>
    <xf numFmtId="1" fontId="0" fillId="10" borderId="6" xfId="1" applyNumberFormat="1" applyFont="1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vertical="center"/>
      <protection hidden="1"/>
    </xf>
    <xf numFmtId="9" fontId="0" fillId="3" borderId="0" xfId="1" applyFont="1" applyFill="1" applyAlignment="1" applyProtection="1">
      <alignment horizontal="center" vertical="center"/>
      <protection locked="0"/>
    </xf>
    <xf numFmtId="9" fontId="0" fillId="3" borderId="1" xfId="1" applyFont="1" applyFill="1" applyBorder="1" applyAlignment="1" applyProtection="1">
      <alignment horizontal="center" vertical="center"/>
      <protection locked="0"/>
    </xf>
    <xf numFmtId="0" fontId="0" fillId="9" borderId="0" xfId="0" applyFill="1" applyAlignment="1" applyProtection="1">
      <alignment vertical="center"/>
      <protection hidden="1"/>
    </xf>
    <xf numFmtId="9" fontId="0" fillId="10" borderId="0" xfId="1" applyFont="1" applyFill="1" applyAlignment="1" applyProtection="1">
      <alignment horizontal="center" vertical="center"/>
      <protection locked="0"/>
    </xf>
    <xf numFmtId="9" fontId="0" fillId="10" borderId="1" xfId="1" applyFont="1" applyFill="1" applyBorder="1" applyAlignment="1" applyProtection="1">
      <alignment horizontal="center" vertical="center"/>
      <protection locked="0"/>
    </xf>
    <xf numFmtId="0" fontId="9" fillId="7" borderId="0" xfId="0" applyFont="1" applyFill="1" applyAlignment="1" applyProtection="1">
      <alignment horizontal="center" vertical="center"/>
      <protection hidden="1"/>
    </xf>
    <xf numFmtId="0" fontId="5" fillId="6" borderId="3" xfId="0" applyFont="1" applyFill="1" applyBorder="1" applyProtection="1">
      <protection hidden="1"/>
    </xf>
    <xf numFmtId="0" fontId="9" fillId="0" borderId="0" xfId="0" applyFont="1" applyProtection="1">
      <protection hidden="1"/>
    </xf>
    <xf numFmtId="0" fontId="9" fillId="0" borderId="9" xfId="0" applyFont="1" applyBorder="1" applyProtection="1">
      <protection hidden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8" xfId="0" applyFill="1" applyBorder="1" applyAlignment="1" applyProtection="1">
      <alignment horizontal="left" vertical="top" wrapText="1"/>
      <protection locked="0"/>
    </xf>
    <xf numFmtId="0" fontId="0" fillId="7" borderId="0" xfId="0" applyFill="1" applyAlignment="1" applyProtection="1">
      <alignment horizontal="left" vertical="top" wrapText="1"/>
      <protection locked="0"/>
    </xf>
    <xf numFmtId="0" fontId="0" fillId="7" borderId="9" xfId="0" applyFill="1" applyBorder="1" applyAlignment="1" applyProtection="1">
      <alignment horizontal="left" vertical="top" wrapText="1"/>
      <protection locked="0"/>
    </xf>
    <xf numFmtId="0" fontId="0" fillId="10" borderId="0" xfId="0" applyFill="1" applyAlignment="1" applyProtection="1">
      <alignment vertical="center"/>
      <protection locked="0"/>
    </xf>
    <xf numFmtId="0" fontId="0" fillId="3" borderId="0" xfId="0" applyFill="1" applyAlignment="1" applyProtection="1">
      <alignment horizontal="left" vertical="top"/>
      <protection locked="0"/>
    </xf>
    <xf numFmtId="0" fontId="0" fillId="3" borderId="0" xfId="0" applyFill="1" applyAlignment="1" applyProtection="1">
      <alignment vertical="center"/>
      <protection locked="0"/>
    </xf>
    <xf numFmtId="0" fontId="0" fillId="10" borderId="1" xfId="0" applyFill="1" applyBorder="1" applyAlignment="1" applyProtection="1">
      <alignment vertical="center"/>
      <protection locked="0"/>
    </xf>
    <xf numFmtId="0" fontId="0" fillId="10" borderId="7" xfId="0" applyFill="1" applyBorder="1" applyAlignment="1" applyProtection="1">
      <alignment vertical="center"/>
      <protection locked="0"/>
    </xf>
    <xf numFmtId="0" fontId="0" fillId="3" borderId="1" xfId="0" applyFill="1" applyBorder="1" applyAlignment="1" applyProtection="1">
      <alignment vertical="center"/>
      <protection locked="0"/>
    </xf>
    <xf numFmtId="0" fontId="0" fillId="3" borderId="7" xfId="0" applyFill="1" applyBorder="1" applyAlignment="1" applyProtection="1">
      <alignment vertical="center"/>
      <protection locked="0"/>
    </xf>
    <xf numFmtId="0" fontId="9" fillId="7" borderId="0" xfId="0" applyFont="1" applyFill="1" applyAlignment="1" applyProtection="1">
      <alignment horizontal="left" vertical="center"/>
      <protection hidden="1"/>
    </xf>
    <xf numFmtId="0" fontId="0" fillId="10" borderId="0" xfId="0" applyFill="1" applyBorder="1" applyAlignment="1" applyProtection="1">
      <alignment vertical="center"/>
      <protection locked="0"/>
    </xf>
    <xf numFmtId="0" fontId="0" fillId="3" borderId="2" xfId="0" applyFill="1" applyBorder="1" applyAlignment="1" applyProtection="1">
      <alignment vertical="center"/>
      <protection locked="0"/>
    </xf>
    <xf numFmtId="0" fontId="0" fillId="10" borderId="2" xfId="0" applyFill="1" applyBorder="1" applyAlignment="1" applyProtection="1">
      <alignment vertical="center"/>
      <protection locked="0"/>
    </xf>
    <xf numFmtId="0" fontId="6" fillId="6" borderId="0" xfId="0" applyFont="1" applyFill="1" applyAlignment="1" applyProtection="1">
      <alignment horizontal="center" vertical="center"/>
      <protection hidden="1"/>
    </xf>
    <xf numFmtId="0" fontId="0" fillId="5" borderId="0" xfId="0" applyFill="1" applyAlignment="1" applyProtection="1">
      <alignment horizontal="center" vertical="center"/>
      <protection hidden="1"/>
    </xf>
    <xf numFmtId="0" fontId="2" fillId="7" borderId="0" xfId="0" applyFont="1" applyFill="1" applyAlignment="1" applyProtection="1">
      <alignment horizontal="left" vertical="center"/>
      <protection hidden="1"/>
    </xf>
    <xf numFmtId="0" fontId="16" fillId="3" borderId="1" xfId="0" applyFont="1" applyFill="1" applyBorder="1" applyAlignment="1" applyProtection="1">
      <alignment vertical="center"/>
      <protection locked="0"/>
    </xf>
    <xf numFmtId="0" fontId="16" fillId="3" borderId="0" xfId="0" applyFont="1" applyFill="1" applyAlignment="1" applyProtection="1">
      <alignment vertical="center"/>
      <protection locked="0"/>
    </xf>
    <xf numFmtId="0" fontId="16" fillId="10" borderId="1" xfId="0" applyFont="1" applyFill="1" applyBorder="1" applyAlignment="1" applyProtection="1">
      <alignment vertical="center"/>
      <protection locked="0"/>
    </xf>
    <xf numFmtId="0" fontId="16" fillId="10" borderId="0" xfId="0" applyFont="1" applyFill="1" applyAlignment="1" applyProtection="1">
      <alignment vertical="center"/>
      <protection locked="0"/>
    </xf>
    <xf numFmtId="0" fontId="12" fillId="0" borderId="0" xfId="0" applyFont="1" applyAlignment="1" applyProtection="1">
      <alignment horizontal="right" vertical="center"/>
      <protection hidden="1"/>
    </xf>
    <xf numFmtId="0" fontId="14" fillId="7" borderId="0" xfId="0" applyFont="1" applyFill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14" fontId="0" fillId="3" borderId="3" xfId="0" applyNumberFormat="1" applyFill="1" applyBorder="1" applyAlignment="1" applyProtection="1">
      <alignment horizontal="left"/>
      <protection locked="0"/>
    </xf>
    <xf numFmtId="0" fontId="5" fillId="6" borderId="3" xfId="0" applyFont="1" applyFill="1" applyBorder="1" applyAlignment="1">
      <alignment horizontal="left"/>
    </xf>
    <xf numFmtId="0" fontId="16" fillId="3" borderId="1" xfId="0" applyFont="1" applyFill="1" applyBorder="1" applyAlignment="1" applyProtection="1">
      <alignment horizontal="left" vertical="center"/>
      <protection locked="0"/>
    </xf>
    <xf numFmtId="0" fontId="16" fillId="3" borderId="0" xfId="0" applyFont="1" applyFill="1" applyAlignment="1" applyProtection="1">
      <alignment horizontal="left" vertical="center"/>
      <protection locked="0"/>
    </xf>
    <xf numFmtId="0" fontId="16" fillId="10" borderId="1" xfId="0" applyFont="1" applyFill="1" applyBorder="1" applyAlignment="1" applyProtection="1">
      <alignment horizontal="left" vertical="center"/>
      <protection locked="0"/>
    </xf>
    <xf numFmtId="0" fontId="16" fillId="10" borderId="0" xfId="0" applyFont="1" applyFill="1" applyAlignment="1" applyProtection="1">
      <alignment horizontal="left" vertical="center"/>
      <protection locked="0"/>
    </xf>
    <xf numFmtId="0" fontId="16" fillId="3" borderId="1" xfId="0" applyFont="1" applyFill="1" applyBorder="1" applyAlignment="1" applyProtection="1">
      <alignment horizontal="left" vertical="center" indent="1"/>
      <protection locked="0"/>
    </xf>
    <xf numFmtId="0" fontId="16" fillId="3" borderId="0" xfId="0" applyFont="1" applyFill="1" applyAlignment="1" applyProtection="1">
      <alignment horizontal="left" vertical="center" indent="1"/>
      <protection locked="0"/>
    </xf>
    <xf numFmtId="0" fontId="16" fillId="10" borderId="1" xfId="0" applyFont="1" applyFill="1" applyBorder="1" applyAlignment="1" applyProtection="1">
      <alignment horizontal="left" vertical="center" indent="1"/>
      <protection locked="0"/>
    </xf>
    <xf numFmtId="0" fontId="16" fillId="10" borderId="0" xfId="0" applyFont="1" applyFill="1" applyAlignment="1" applyProtection="1">
      <alignment horizontal="left" vertical="center" indent="1"/>
      <protection locked="0"/>
    </xf>
  </cellXfs>
  <cellStyles count="2">
    <cellStyle name="Normal" xfId="0" builtinId="0"/>
    <cellStyle name="Pourcentage" xfId="1" builtinId="5"/>
  </cellStyles>
  <dxfs count="27"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235539</xdr:colOff>
      <xdr:row>15</xdr:row>
      <xdr:rowOff>124093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C26773-F05B-4026-9705-9E5244807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75668" cy="999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259497</xdr:colOff>
      <xdr:row>55</xdr:row>
      <xdr:rowOff>124093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B661B5-6FA8-4783-862B-B0B6D0998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94183" cy="999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259497</xdr:colOff>
      <xdr:row>98</xdr:row>
      <xdr:rowOff>142606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A2224A-B999-4058-8F1E-7B2D6C641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94183" cy="1012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2" name="Picture 10">
          <a:extLst>
            <a:ext uri="{FF2B5EF4-FFF2-40B4-BE49-F238E27FC236}">
              <a16:creationId xmlns:a16="http://schemas.microsoft.com/office/drawing/2014/main" id="{DC591F24-6F58-4ECB-9E9C-ECF1C3EB5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84381" cy="1005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3" name="Picture 11">
          <a:extLst>
            <a:ext uri="{FF2B5EF4-FFF2-40B4-BE49-F238E27FC236}">
              <a16:creationId xmlns:a16="http://schemas.microsoft.com/office/drawing/2014/main" id="{9D82DEA2-F3EE-4281-A855-458A5F48E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4" name="Picture 12">
          <a:extLst>
            <a:ext uri="{FF2B5EF4-FFF2-40B4-BE49-F238E27FC236}">
              <a16:creationId xmlns:a16="http://schemas.microsoft.com/office/drawing/2014/main" id="{BA749332-DC1B-4DF8-BFE6-4DACD01ED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F1A08E80-C021-42EF-A63F-AB592CCB8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84381" cy="1005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425600DB-1B0C-477A-A965-A35B4C142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4" name="Picture 9">
          <a:extLst>
            <a:ext uri="{FF2B5EF4-FFF2-40B4-BE49-F238E27FC236}">
              <a16:creationId xmlns:a16="http://schemas.microsoft.com/office/drawing/2014/main" id="{1ADCB8FC-E9B7-4A5E-9817-DCC519905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B06B-24CC-4E83-8696-39BA0BCB3539}">
  <dimension ref="A2:J23"/>
  <sheetViews>
    <sheetView workbookViewId="0">
      <selection activeCell="D14" sqref="D14"/>
    </sheetView>
  </sheetViews>
  <sheetFormatPr baseColWidth="10" defaultRowHeight="15"/>
  <cols>
    <col min="1" max="1" width="21.42578125" customWidth="1"/>
    <col min="2" max="2" width="44" customWidth="1"/>
  </cols>
  <sheetData>
    <row r="2" spans="1:10">
      <c r="A2" s="1" t="s">
        <v>0</v>
      </c>
      <c r="C2" s="2"/>
      <c r="D2" s="2"/>
      <c r="E2" s="2"/>
      <c r="F2" s="2"/>
      <c r="G2" s="2"/>
      <c r="H2" s="2"/>
      <c r="I2" s="2"/>
      <c r="J2" s="2"/>
    </row>
    <row r="3" spans="1:10">
      <c r="B3" s="42" t="s">
        <v>4</v>
      </c>
    </row>
    <row r="5" spans="1:10">
      <c r="A5" s="1" t="s">
        <v>1</v>
      </c>
    </row>
    <row r="6" spans="1:10">
      <c r="B6" s="41" t="s">
        <v>5</v>
      </c>
    </row>
    <row r="8" spans="1:10">
      <c r="A8" s="1" t="s">
        <v>2</v>
      </c>
    </row>
    <row r="9" spans="1:10">
      <c r="B9" s="41" t="s">
        <v>7</v>
      </c>
    </row>
    <row r="10" spans="1:10">
      <c r="B10" s="41" t="s">
        <v>6</v>
      </c>
    </row>
    <row r="14" spans="1:10" ht="15.75">
      <c r="A14" s="38" t="s">
        <v>3</v>
      </c>
      <c r="B14" s="43" t="s">
        <v>8</v>
      </c>
    </row>
    <row r="15" spans="1:10" ht="15.75">
      <c r="A15" s="39"/>
      <c r="B15" s="44"/>
    </row>
    <row r="16" spans="1:10" ht="15.75">
      <c r="A16" s="39"/>
      <c r="B16" s="44"/>
    </row>
    <row r="17" spans="1:2" ht="15.75">
      <c r="A17" s="39"/>
      <c r="B17" s="44"/>
    </row>
    <row r="18" spans="1:2" ht="15.75">
      <c r="A18" s="39"/>
      <c r="B18" s="44"/>
    </row>
    <row r="19" spans="1:2" ht="15.75">
      <c r="A19" s="39"/>
      <c r="B19" s="44"/>
    </row>
    <row r="20" spans="1:2" ht="15.75">
      <c r="A20" s="39"/>
      <c r="B20" s="44"/>
    </row>
    <row r="21" spans="1:2" ht="15.75">
      <c r="A21" s="39"/>
      <c r="B21" s="44"/>
    </row>
    <row r="22" spans="1:2" ht="15.75">
      <c r="A22" s="39"/>
      <c r="B22" s="44"/>
    </row>
    <row r="23" spans="1:2" ht="15.75">
      <c r="A23" s="40"/>
      <c r="B23" s="45"/>
    </row>
  </sheetData>
  <mergeCells count="1">
    <mergeCell ref="B14:B23"/>
  </mergeCells>
  <dataValidations count="1">
    <dataValidation allowBlank="1" showInputMessage="1" showErrorMessage="1" promptTitle="Description du projet" prompt="Veuillez donner une description claire du projet. Soyez concis et précis._x000a__x000a_Vous pouvez utiliser ALT-ENTER pour entrer un saut de ligne dans une cellule multiligne." sqref="B14:B23" xr:uid="{EDEA668F-BEF8-4BDE-9196-455A2E77DA95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021C-D73D-4DDD-9C45-FB24F7DA2170}">
  <dimension ref="B2:Q127"/>
  <sheetViews>
    <sheetView tabSelected="1" workbookViewId="0">
      <selection activeCell="F17" sqref="F17"/>
    </sheetView>
  </sheetViews>
  <sheetFormatPr baseColWidth="10" defaultColWidth="9.28515625" defaultRowHeight="15"/>
  <cols>
    <col min="1" max="1" width="1.28515625" style="3" customWidth="1"/>
    <col min="2" max="2" width="5" style="3" customWidth="1"/>
    <col min="3" max="5" width="3.28515625" style="3" customWidth="1"/>
    <col min="6" max="6" width="66.42578125" style="3" customWidth="1"/>
    <col min="7" max="7" width="21.28515625" style="3" customWidth="1"/>
    <col min="8" max="9" width="14.140625" style="4" customWidth="1"/>
    <col min="10" max="11" width="11.42578125" style="4" customWidth="1"/>
    <col min="12" max="14" width="9.28515625" style="3"/>
    <col min="15" max="15" width="9.28515625" style="3" hidden="1" customWidth="1"/>
    <col min="16" max="16" width="10.140625" style="3" hidden="1" customWidth="1"/>
    <col min="17" max="17" width="9.28515625" style="3" hidden="1" customWidth="1"/>
    <col min="18" max="16384" width="9.28515625" style="3"/>
  </cols>
  <sheetData>
    <row r="2" spans="2:17" ht="30.95" customHeight="1">
      <c r="B2" s="66" t="str">
        <f>"Sprint 1   |   " &amp;'Description du projet'!$C$2</f>
        <v xml:space="preserve">Sprint 1   |   </v>
      </c>
      <c r="C2" s="66"/>
      <c r="D2" s="66"/>
      <c r="E2" s="66"/>
      <c r="F2" s="66"/>
      <c r="G2" s="66"/>
      <c r="H2" s="66"/>
      <c r="I2" s="66"/>
      <c r="J2" s="66"/>
      <c r="K2" s="66"/>
    </row>
    <row r="3" spans="2:17" ht="2.65" customHeight="1">
      <c r="B3" s="58" t="s">
        <v>9</v>
      </c>
      <c r="C3" s="58"/>
      <c r="D3" s="58"/>
      <c r="E3" s="58"/>
      <c r="F3" s="58"/>
      <c r="G3" s="58"/>
      <c r="H3" s="58"/>
      <c r="I3" s="58"/>
      <c r="J3" s="58"/>
      <c r="K3" s="58"/>
    </row>
    <row r="4" spans="2:17" ht="18" customHeight="1"/>
    <row r="5" spans="2:17" ht="14.65" customHeight="1">
      <c r="B5" s="5" t="s">
        <v>10</v>
      </c>
      <c r="C5" s="5"/>
      <c r="D5" s="5"/>
      <c r="E5" s="5"/>
      <c r="F5" s="67">
        <v>44980</v>
      </c>
      <c r="G5" s="67"/>
      <c r="H5" s="67"/>
      <c r="I5" s="67"/>
      <c r="J5" s="67"/>
      <c r="K5" s="67"/>
    </row>
    <row r="6" spans="2:17" ht="7.7" customHeight="1"/>
    <row r="7" spans="2:17" ht="14.65" customHeight="1">
      <c r="B7" s="68" t="s">
        <v>11</v>
      </c>
      <c r="C7" s="68"/>
      <c r="D7" s="68"/>
      <c r="E7" s="68"/>
      <c r="F7" s="67"/>
      <c r="G7" s="67"/>
      <c r="H7" s="67"/>
      <c r="I7" s="67"/>
      <c r="J7" s="67"/>
      <c r="K7" s="67"/>
    </row>
    <row r="8" spans="2:17" ht="18" customHeight="1"/>
    <row r="9" spans="2:17" ht="8.65" customHeight="1">
      <c r="B9" s="57">
        <v>1</v>
      </c>
      <c r="C9" s="58"/>
      <c r="D9" s="58"/>
      <c r="E9" s="58"/>
      <c r="F9" s="58"/>
      <c r="G9" s="58"/>
      <c r="H9" s="58"/>
      <c r="I9" s="58"/>
      <c r="J9" s="58"/>
      <c r="K9" s="58"/>
    </row>
    <row r="10" spans="2:17" ht="18.75">
      <c r="B10" s="57"/>
      <c r="C10" s="6" t="s">
        <v>12</v>
      </c>
      <c r="D10" s="6"/>
      <c r="E10" s="6"/>
      <c r="F10" s="6"/>
      <c r="G10" s="6"/>
      <c r="H10" s="6"/>
      <c r="I10" s="6"/>
      <c r="J10" s="6"/>
      <c r="K10" s="7" t="s">
        <v>13</v>
      </c>
    </row>
    <row r="11" spans="2:17">
      <c r="O11" s="3" t="s">
        <v>14</v>
      </c>
      <c r="P11" s="3">
        <v>18</v>
      </c>
    </row>
    <row r="12" spans="2:17" ht="15.75">
      <c r="D12" s="53" t="s">
        <v>15</v>
      </c>
      <c r="E12" s="53"/>
      <c r="F12" s="53"/>
      <c r="G12" s="53"/>
      <c r="H12" s="53"/>
      <c r="I12" s="53"/>
      <c r="J12" s="53"/>
      <c r="K12" s="53"/>
    </row>
    <row r="13" spans="2:17">
      <c r="E13" s="8" t="str">
        <f>IF(ISBLANK(F13), "", 1)</f>
        <v/>
      </c>
      <c r="F13" s="48"/>
      <c r="G13" s="48"/>
      <c r="H13" s="48"/>
      <c r="I13" s="48"/>
      <c r="J13" s="48"/>
      <c r="K13" s="48"/>
      <c r="P13" s="3" t="str">
        <f>IF(ISBLANK(F13),"", E13&amp; " - " &amp;IF(LEN(F13)&lt;$P$11,F13,LEFT(F13,$P$11) &amp; "…"))</f>
        <v/>
      </c>
      <c r="Q13" s="3" t="e">
        <f t="array" aca="1" ref="Q13" ca="1">_xlfn.UNIQUE(_xlfn._xlws.FILTER($P$13:$P$15,NOT(ISBLANK($P$13:$P$15))))</f>
        <v>#NAME?</v>
      </c>
    </row>
    <row r="14" spans="2:17">
      <c r="E14" s="9" t="str">
        <f>IF(ISBLANK(F14), "", MAX($E$13:E13)+1)</f>
        <v/>
      </c>
      <c r="F14" s="46"/>
      <c r="G14" s="46"/>
      <c r="H14" s="46"/>
      <c r="I14" s="46"/>
      <c r="J14" s="46"/>
      <c r="K14" s="46"/>
      <c r="P14" s="3" t="str">
        <f>IF(ISBLANK(F14),"", E14&amp; " - " &amp;IF(LEN(F14)&lt;$P$11,F14,LEFT(F14,$P$11) &amp; "…"))</f>
        <v/>
      </c>
    </row>
    <row r="15" spans="2:17">
      <c r="E15" s="8" t="str">
        <f>IF(ISBLANK(F15), "", MAX($E$13:E14)+1)</f>
        <v/>
      </c>
      <c r="F15" s="48"/>
      <c r="G15" s="48"/>
      <c r="H15" s="48"/>
      <c r="I15" s="48"/>
      <c r="J15" s="48"/>
      <c r="K15" s="48"/>
      <c r="P15" s="3" t="str">
        <f>IF(ISBLANK(F15),"", E15&amp; " - " &amp;IF(LEN(F15)&lt;$P$11,F15,LEFT(F15,$P$11) &amp; "…"))</f>
        <v/>
      </c>
    </row>
    <row r="16" spans="2:17">
      <c r="K16" s="10" t="str">
        <f>IF(COUNTA(F13:F15)=0, "Attention, vous devez définir au moins une orientation.", COUNTA(F13:F15)&amp;IF(COUNTA(F13:F15)&gt;1," orientations ont été déterminées"," orientation a été déterminée"))</f>
        <v>Attention, vous devez définir au moins une orientation.</v>
      </c>
    </row>
    <row r="18" spans="4:17" ht="15.75">
      <c r="D18" s="11" t="s">
        <v>16</v>
      </c>
      <c r="E18" s="11"/>
      <c r="F18" s="11"/>
      <c r="G18" s="11"/>
      <c r="H18" s="12"/>
      <c r="I18" s="12"/>
      <c r="J18" s="65" t="s">
        <v>17</v>
      </c>
      <c r="K18" s="65"/>
    </row>
    <row r="19" spans="4:17">
      <c r="E19" s="8" t="str">
        <f>IF(ISBLANK(F19), "", 1)</f>
        <v/>
      </c>
      <c r="F19" s="48"/>
      <c r="G19" s="48"/>
      <c r="H19" s="48"/>
      <c r="I19" s="48"/>
      <c r="J19" s="60"/>
      <c r="K19" s="61"/>
      <c r="P19" s="3" t="str">
        <f t="shared" ref="P19:P24" si="0">IF(ISBLANK(F19),"", E19&amp; " - " &amp;IF(LEN(F19)&lt;$P$11,F19,LEFT(F19,$P$11) &amp; "…"))</f>
        <v/>
      </c>
      <c r="Q19" s="3" t="e">
        <f t="array" aca="1" ref="Q19" ca="1">_xlfn.UNIQUE(_xlfn._xlws.FILTER($P$19:$P$24,NOT(ISBLANK($P$19:$P$24))))</f>
        <v>#NAME?</v>
      </c>
    </row>
    <row r="20" spans="4:17">
      <c r="E20" s="9" t="str">
        <f>IF(ISBLANK(F20), "", MAX($E$19:E19)+1)</f>
        <v/>
      </c>
      <c r="F20" s="46"/>
      <c r="G20" s="46"/>
      <c r="H20" s="46"/>
      <c r="I20" s="46"/>
      <c r="J20" s="62"/>
      <c r="K20" s="63"/>
      <c r="P20" s="3" t="str">
        <f t="shared" si="0"/>
        <v/>
      </c>
    </row>
    <row r="21" spans="4:17">
      <c r="E21" s="8" t="str">
        <f>IF(ISBLANK(F21), "", MAX($E$19:E20)+1)</f>
        <v/>
      </c>
      <c r="F21" s="48"/>
      <c r="G21" s="48"/>
      <c r="H21" s="48"/>
      <c r="I21" s="48"/>
      <c r="J21" s="60"/>
      <c r="K21" s="61"/>
      <c r="P21" s="3" t="str">
        <f t="shared" si="0"/>
        <v/>
      </c>
    </row>
    <row r="22" spans="4:17">
      <c r="E22" s="9" t="str">
        <f>IF(ISBLANK(F22), "", MAX($E$19:E21)+1)</f>
        <v/>
      </c>
      <c r="F22" s="46"/>
      <c r="G22" s="46"/>
      <c r="H22" s="46"/>
      <c r="I22" s="46"/>
      <c r="J22" s="62"/>
      <c r="K22" s="63"/>
      <c r="P22" s="3" t="str">
        <f t="shared" si="0"/>
        <v/>
      </c>
    </row>
    <row r="23" spans="4:17">
      <c r="E23" s="8" t="str">
        <f>IF(ISBLANK(F23), "", MAX($E$19:E22)+1)</f>
        <v/>
      </c>
      <c r="F23" s="48"/>
      <c r="G23" s="48"/>
      <c r="H23" s="48"/>
      <c r="I23" s="48"/>
      <c r="J23" s="60"/>
      <c r="K23" s="61"/>
      <c r="P23" s="3" t="str">
        <f t="shared" si="0"/>
        <v/>
      </c>
    </row>
    <row r="24" spans="4:17">
      <c r="E24" s="9" t="str">
        <f>IF(ISBLANK(F24), "", MAX($E$19:E23)+1)</f>
        <v/>
      </c>
      <c r="F24" s="46"/>
      <c r="G24" s="46"/>
      <c r="H24" s="46"/>
      <c r="I24" s="46"/>
      <c r="J24" s="62"/>
      <c r="K24" s="63"/>
      <c r="P24" s="3" t="str">
        <f t="shared" si="0"/>
        <v/>
      </c>
    </row>
    <row r="25" spans="4:17">
      <c r="J25" s="64" t="str">
        <f>IF(COUNTA(F19:F24)&lt;2, "Attention, vous devez définir au moins deux objectifs.", COUNTA(F19:F24)&amp;IF(COUNTA(F19:F24)&gt;1," objectifs ont été déterminées"," objectif a été déterminée"))</f>
        <v>Attention, vous devez définir au moins deux objectifs.</v>
      </c>
      <c r="K25" s="64"/>
    </row>
    <row r="27" spans="4:17" ht="15.75">
      <c r="D27" s="53" t="s">
        <v>18</v>
      </c>
      <c r="E27" s="53"/>
      <c r="F27" s="53"/>
      <c r="G27" s="13" t="s">
        <v>19</v>
      </c>
      <c r="H27" s="65" t="s">
        <v>20</v>
      </c>
      <c r="I27" s="65"/>
      <c r="J27" s="13" t="s">
        <v>21</v>
      </c>
      <c r="K27" s="13" t="s">
        <v>22</v>
      </c>
      <c r="P27" s="14">
        <v>1.0416666666666666E-2</v>
      </c>
      <c r="Q27" s="15" t="s">
        <v>23</v>
      </c>
    </row>
    <row r="28" spans="4:17">
      <c r="E28" s="8" t="str">
        <f>IF(ISBLANK(F28), "", 1)</f>
        <v/>
      </c>
      <c r="F28" s="16"/>
      <c r="G28" s="17"/>
      <c r="H28" s="18"/>
      <c r="I28" s="18"/>
      <c r="J28" s="19"/>
      <c r="K28" s="20"/>
      <c r="P28" s="14">
        <v>1.0416666666666666E-2</v>
      </c>
      <c r="Q28" s="15" t="s">
        <v>24</v>
      </c>
    </row>
    <row r="29" spans="4:17">
      <c r="E29" s="9" t="str">
        <f>IF(ISBLANK(F29), "", MAX($E$28:E28)+1)</f>
        <v/>
      </c>
      <c r="F29" s="21"/>
      <c r="G29" s="22"/>
      <c r="H29" s="23"/>
      <c r="I29" s="23"/>
      <c r="J29" s="24"/>
      <c r="K29" s="25"/>
      <c r="P29" s="14">
        <f>P28+$P$27</f>
        <v>2.0833333333333332E-2</v>
      </c>
      <c r="Q29" s="15" t="s">
        <v>25</v>
      </c>
    </row>
    <row r="30" spans="4:17">
      <c r="E30" s="8" t="str">
        <f>IF(ISBLANK(F30), "", MAX($E$28:E29)+1)</f>
        <v/>
      </c>
      <c r="F30" s="16"/>
      <c r="G30" s="17"/>
      <c r="H30" s="18"/>
      <c r="I30" s="18"/>
      <c r="J30" s="19"/>
      <c r="K30" s="20"/>
      <c r="P30" s="14">
        <f t="shared" ref="P30:P46" si="1">P29+$P$27</f>
        <v>3.125E-2</v>
      </c>
      <c r="Q30" s="15" t="s">
        <v>26</v>
      </c>
    </row>
    <row r="31" spans="4:17">
      <c r="E31" s="9" t="str">
        <f>IF(ISBLANK(F31), "", MAX($E$28:E30)+1)</f>
        <v/>
      </c>
      <c r="F31" s="21"/>
      <c r="G31" s="22"/>
      <c r="H31" s="23"/>
      <c r="I31" s="23"/>
      <c r="J31" s="24"/>
      <c r="K31" s="25"/>
      <c r="P31" s="14">
        <f t="shared" si="1"/>
        <v>4.1666666666666664E-2</v>
      </c>
    </row>
    <row r="32" spans="4:17">
      <c r="E32" s="8" t="str">
        <f>IF(ISBLANK(F32), "", MAX($E$28:E31)+1)</f>
        <v/>
      </c>
      <c r="F32" s="16"/>
      <c r="G32" s="17"/>
      <c r="H32" s="18"/>
      <c r="I32" s="18"/>
      <c r="J32" s="19"/>
      <c r="K32" s="20"/>
      <c r="P32" s="14">
        <f t="shared" si="1"/>
        <v>5.2083333333333329E-2</v>
      </c>
    </row>
    <row r="33" spans="5:16">
      <c r="E33" s="9" t="str">
        <f>IF(ISBLANK(F33), "", MAX($E$28:E32)+1)</f>
        <v/>
      </c>
      <c r="F33" s="21"/>
      <c r="G33" s="22"/>
      <c r="H33" s="23"/>
      <c r="I33" s="23"/>
      <c r="J33" s="24"/>
      <c r="K33" s="25"/>
      <c r="P33" s="14">
        <f t="shared" si="1"/>
        <v>6.2499999999999993E-2</v>
      </c>
    </row>
    <row r="34" spans="5:16">
      <c r="E34" s="8" t="str">
        <f>IF(ISBLANK(F34), "", MAX($E$28:E33)+1)</f>
        <v/>
      </c>
      <c r="F34" s="16"/>
      <c r="G34" s="17"/>
      <c r="H34" s="18"/>
      <c r="I34" s="18"/>
      <c r="J34" s="19"/>
      <c r="K34" s="20"/>
      <c r="P34" s="14">
        <f t="shared" si="1"/>
        <v>7.2916666666666657E-2</v>
      </c>
    </row>
    <row r="35" spans="5:16">
      <c r="E35" s="9" t="str">
        <f>IF(ISBLANK(F35), "", MAX($E$28:E34)+1)</f>
        <v/>
      </c>
      <c r="F35" s="21"/>
      <c r="G35" s="22"/>
      <c r="H35" s="23"/>
      <c r="I35" s="23"/>
      <c r="J35" s="24"/>
      <c r="K35" s="25"/>
      <c r="P35" s="14">
        <f t="shared" si="1"/>
        <v>8.3333333333333329E-2</v>
      </c>
    </row>
    <row r="36" spans="5:16">
      <c r="E36" s="8" t="str">
        <f>IF(ISBLANK(F36), "", MAX($E$28:E35)+1)</f>
        <v/>
      </c>
      <c r="F36" s="16"/>
      <c r="G36" s="17"/>
      <c r="H36" s="18"/>
      <c r="I36" s="18"/>
      <c r="J36" s="19"/>
      <c r="K36" s="20"/>
      <c r="P36" s="14">
        <f t="shared" si="1"/>
        <v>9.375E-2</v>
      </c>
    </row>
    <row r="37" spans="5:16">
      <c r="E37" s="9" t="str">
        <f>IF(ISBLANK(F37), "", MAX($E$28:E36)+1)</f>
        <v/>
      </c>
      <c r="F37" s="21"/>
      <c r="G37" s="22"/>
      <c r="H37" s="23"/>
      <c r="I37" s="23"/>
      <c r="J37" s="24"/>
      <c r="K37" s="25"/>
      <c r="P37" s="14">
        <f t="shared" si="1"/>
        <v>0.10416666666666667</v>
      </c>
    </row>
    <row r="38" spans="5:16">
      <c r="E38" s="8" t="str">
        <f>IF(ISBLANK(F38), "", MAX($E$28:E37)+1)</f>
        <v/>
      </c>
      <c r="F38" s="16"/>
      <c r="G38" s="17"/>
      <c r="H38" s="18"/>
      <c r="I38" s="18"/>
      <c r="J38" s="19"/>
      <c r="K38" s="20"/>
      <c r="P38" s="14">
        <f t="shared" si="1"/>
        <v>0.11458333333333334</v>
      </c>
    </row>
    <row r="39" spans="5:16">
      <c r="E39" s="9" t="str">
        <f>IF(ISBLANK(F39), "", MAX($E$28:E38)+1)</f>
        <v/>
      </c>
      <c r="F39" s="21"/>
      <c r="G39" s="22"/>
      <c r="H39" s="23"/>
      <c r="I39" s="23"/>
      <c r="J39" s="24"/>
      <c r="K39" s="25"/>
      <c r="P39" s="14">
        <f t="shared" si="1"/>
        <v>0.125</v>
      </c>
    </row>
    <row r="40" spans="5:16">
      <c r="E40" s="8" t="str">
        <f>IF(ISBLANK(F40), "", MAX($E$28:E39)+1)</f>
        <v/>
      </c>
      <c r="F40" s="16"/>
      <c r="G40" s="17"/>
      <c r="H40" s="18"/>
      <c r="I40" s="18"/>
      <c r="J40" s="19"/>
      <c r="K40" s="20"/>
      <c r="P40" s="14">
        <f t="shared" si="1"/>
        <v>0.13541666666666666</v>
      </c>
    </row>
    <row r="41" spans="5:16">
      <c r="E41" s="9" t="str">
        <f>IF(ISBLANK(F41), "", MAX($E$28:E40)+1)</f>
        <v/>
      </c>
      <c r="F41" s="21"/>
      <c r="G41" s="22"/>
      <c r="H41" s="23"/>
      <c r="I41" s="23"/>
      <c r="J41" s="24"/>
      <c r="K41" s="25"/>
      <c r="P41" s="14">
        <f t="shared" si="1"/>
        <v>0.14583333333333331</v>
      </c>
    </row>
    <row r="42" spans="5:16">
      <c r="E42" s="8" t="str">
        <f>IF(ISBLANK(F42), "", MAX($E$28:E41)+1)</f>
        <v/>
      </c>
      <c r="F42" s="16"/>
      <c r="G42" s="17"/>
      <c r="H42" s="18"/>
      <c r="I42" s="18"/>
      <c r="J42" s="19"/>
      <c r="K42" s="20"/>
      <c r="P42" s="14">
        <f t="shared" si="1"/>
        <v>0.15624999999999997</v>
      </c>
    </row>
    <row r="43" spans="5:16">
      <c r="E43" s="9" t="str">
        <f>IF(ISBLANK(F43), "", MAX($E$28:E42)+1)</f>
        <v/>
      </c>
      <c r="F43" s="21"/>
      <c r="G43" s="22"/>
      <c r="H43" s="23"/>
      <c r="I43" s="23"/>
      <c r="J43" s="24"/>
      <c r="K43" s="25"/>
      <c r="P43" s="14">
        <f t="shared" si="1"/>
        <v>0.16666666666666663</v>
      </c>
    </row>
    <row r="44" spans="5:16">
      <c r="E44" s="8" t="str">
        <f>IF(ISBLANK(F44), "", MAX($E$28:E43)+1)</f>
        <v/>
      </c>
      <c r="F44" s="16"/>
      <c r="G44" s="17"/>
      <c r="H44" s="18"/>
      <c r="I44" s="18"/>
      <c r="J44" s="19"/>
      <c r="K44" s="20"/>
      <c r="P44" s="14">
        <f t="shared" si="1"/>
        <v>0.17708333333333329</v>
      </c>
    </row>
    <row r="45" spans="5:16">
      <c r="E45" s="9" t="str">
        <f>IF(ISBLANK(F45), "", MAX($E$28:E44)+1)</f>
        <v/>
      </c>
      <c r="F45" s="21"/>
      <c r="G45" s="22"/>
      <c r="H45" s="23"/>
      <c r="I45" s="23"/>
      <c r="J45" s="24"/>
      <c r="K45" s="25"/>
      <c r="P45" s="14">
        <f t="shared" si="1"/>
        <v>0.18749999999999994</v>
      </c>
    </row>
    <row r="46" spans="5:16">
      <c r="K46" s="10" t="str">
        <f>IF(COUNTA(F28:F39)&lt;4, "Attention, vous devez définir au moins quatre tâches.", COUNTA(F28:F39)&amp;IF(COUNTA(F28:F39)&gt;1," objectifs ont été déterminées"," objectif a été déterminée"))</f>
        <v>Attention, vous devez définir au moins quatre tâches.</v>
      </c>
      <c r="P46" s="14">
        <f t="shared" si="1"/>
        <v>0.1979166666666666</v>
      </c>
    </row>
    <row r="47" spans="5:16">
      <c r="P47" s="14">
        <f>P46+$P$27</f>
        <v>0.20833333333333326</v>
      </c>
    </row>
    <row r="48" spans="5:16">
      <c r="P48" s="14"/>
    </row>
    <row r="49" spans="2:16" ht="8.65" customHeight="1">
      <c r="B49" s="57">
        <v>2</v>
      </c>
      <c r="C49" s="58"/>
      <c r="D49" s="58"/>
      <c r="E49" s="58"/>
      <c r="F49" s="58"/>
      <c r="G49" s="58"/>
      <c r="H49" s="58"/>
      <c r="I49" s="58"/>
      <c r="J49" s="58"/>
      <c r="K49" s="58"/>
      <c r="P49" s="14"/>
    </row>
    <row r="50" spans="2:16" ht="18.75">
      <c r="B50" s="57"/>
      <c r="C50" s="6" t="s">
        <v>27</v>
      </c>
      <c r="D50" s="6"/>
      <c r="E50" s="6"/>
      <c r="F50" s="6"/>
      <c r="G50" s="6"/>
      <c r="H50" s="6"/>
      <c r="I50" s="6"/>
      <c r="J50" s="6"/>
      <c r="K50" s="7" t="s">
        <v>28</v>
      </c>
      <c r="P50" s="14"/>
    </row>
    <row r="51" spans="2:16">
      <c r="P51" s="14"/>
    </row>
    <row r="52" spans="2:16" ht="15.75">
      <c r="D52" s="11" t="s">
        <v>29</v>
      </c>
      <c r="E52" s="11"/>
      <c r="F52" s="11"/>
      <c r="G52" s="26"/>
      <c r="H52" s="26"/>
      <c r="I52" s="26"/>
      <c r="J52" s="27"/>
      <c r="K52" s="27" t="s">
        <v>30</v>
      </c>
      <c r="P52" s="14"/>
    </row>
    <row r="53" spans="2:16">
      <c r="E53" s="8" t="str">
        <f>IF(ISBLANK(F53), "", 1)</f>
        <v/>
      </c>
      <c r="F53" s="51"/>
      <c r="G53" s="48"/>
      <c r="H53" s="48"/>
      <c r="I53" s="48"/>
      <c r="J53" s="55"/>
      <c r="K53" s="28"/>
      <c r="P53" s="29"/>
    </row>
    <row r="54" spans="2:16">
      <c r="E54" s="9" t="str">
        <f>IF(ISBLANK(F54), "", MAX($E$53:E53)+1)</f>
        <v/>
      </c>
      <c r="F54" s="49"/>
      <c r="G54" s="46"/>
      <c r="H54" s="46"/>
      <c r="I54" s="46"/>
      <c r="J54" s="56"/>
      <c r="K54" s="30"/>
      <c r="P54" s="14"/>
    </row>
    <row r="55" spans="2:16">
      <c r="E55" s="9" t="str">
        <f>IF(ISBLANK(F55), "", MAX($E$53:E54)+1)</f>
        <v/>
      </c>
      <c r="F55" s="51"/>
      <c r="G55" s="48"/>
      <c r="H55" s="48"/>
      <c r="I55" s="48"/>
      <c r="J55" s="55"/>
      <c r="K55" s="28"/>
      <c r="P55" s="14"/>
    </row>
    <row r="56" spans="2:16">
      <c r="E56" s="9" t="str">
        <f>IF(ISBLANK(F56), "", MAX($E$53:E55)+1)</f>
        <v/>
      </c>
      <c r="F56" s="49"/>
      <c r="G56" s="46"/>
      <c r="H56" s="46"/>
      <c r="I56" s="46"/>
      <c r="J56" s="56"/>
      <c r="K56" s="30"/>
      <c r="P56" s="14"/>
    </row>
    <row r="57" spans="2:16">
      <c r="E57" s="9" t="str">
        <f>IF(ISBLANK(F57), "", MAX($E$53:E56)+1)</f>
        <v/>
      </c>
      <c r="F57" s="51"/>
      <c r="G57" s="48"/>
      <c r="H57" s="48"/>
      <c r="I57" s="48"/>
      <c r="J57" s="55"/>
      <c r="K57" s="28"/>
      <c r="P57" s="14"/>
    </row>
    <row r="58" spans="2:16">
      <c r="E58" s="9" t="str">
        <f>IF(ISBLANK(F58), "", MAX($E$53:E57)+1)</f>
        <v/>
      </c>
      <c r="F58" s="49"/>
      <c r="G58" s="54"/>
      <c r="H58" s="54"/>
      <c r="I58" s="54"/>
      <c r="J58" s="56"/>
      <c r="K58" s="30"/>
      <c r="P58" s="14"/>
    </row>
    <row r="59" spans="2:16">
      <c r="E59" s="9" t="str">
        <f>IF(ISBLANK(F59), "", MAX($E$53:E58)+1)</f>
        <v/>
      </c>
      <c r="F59" s="51"/>
      <c r="G59" s="48"/>
      <c r="H59" s="48"/>
      <c r="I59" s="48"/>
      <c r="J59" s="55"/>
      <c r="K59" s="28"/>
      <c r="P59" s="14"/>
    </row>
    <row r="60" spans="2:16">
      <c r="E60" s="9" t="str">
        <f>IF(ISBLANK(F60), "", MAX($E$53:E59)+1)</f>
        <v/>
      </c>
      <c r="F60" s="49"/>
      <c r="G60" s="46"/>
      <c r="H60" s="46"/>
      <c r="I60" s="46"/>
      <c r="J60" s="56"/>
      <c r="K60" s="30"/>
      <c r="P60" s="14"/>
    </row>
    <row r="61" spans="2:16">
      <c r="E61" s="9" t="str">
        <f>IF(ISBLANK(F61), "", MAX($E$53:E60)+1)</f>
        <v/>
      </c>
      <c r="F61" s="51"/>
      <c r="G61" s="48"/>
      <c r="H61" s="48"/>
      <c r="I61" s="48"/>
      <c r="J61" s="55"/>
      <c r="K61" s="28"/>
      <c r="P61" s="14"/>
    </row>
    <row r="62" spans="2:16">
      <c r="E62" s="9" t="str">
        <f>IF(ISBLANK(F62), "", MAX($E$53:E61)+1)</f>
        <v/>
      </c>
      <c r="F62" s="49"/>
      <c r="G62" s="46"/>
      <c r="H62" s="46"/>
      <c r="I62" s="46"/>
      <c r="J62" s="56"/>
      <c r="K62" s="30"/>
      <c r="P62" s="14"/>
    </row>
    <row r="63" spans="2:16">
      <c r="E63" s="9" t="str">
        <f>IF(ISBLANK(F63), "", MAX($E$53:E62)+1)</f>
        <v/>
      </c>
      <c r="F63" s="51"/>
      <c r="G63" s="48"/>
      <c r="H63" s="48"/>
      <c r="I63" s="48"/>
      <c r="J63" s="55"/>
      <c r="K63" s="28"/>
      <c r="P63" s="14"/>
    </row>
    <row r="64" spans="2:16">
      <c r="E64" s="9" t="str">
        <f>IF(ISBLANK(F64), "", MAX($E$53:E63)+1)</f>
        <v/>
      </c>
      <c r="F64" s="49"/>
      <c r="G64" s="46"/>
      <c r="H64" s="46"/>
      <c r="I64" s="46"/>
      <c r="J64" s="56"/>
      <c r="K64" s="30"/>
      <c r="P64" s="14"/>
    </row>
    <row r="65" spans="5:16">
      <c r="E65" s="9" t="str">
        <f>IF(ISBLANK(F65), "", MAX($E$53:E64)+1)</f>
        <v/>
      </c>
      <c r="F65" s="51"/>
      <c r="G65" s="48"/>
      <c r="H65" s="48"/>
      <c r="I65" s="48"/>
      <c r="J65" s="55"/>
      <c r="K65" s="28"/>
      <c r="P65" s="14"/>
    </row>
    <row r="66" spans="5:16">
      <c r="E66" s="9" t="str">
        <f>IF(ISBLANK(F66), "", MAX($E$53:E65)+1)</f>
        <v/>
      </c>
      <c r="F66" s="49"/>
      <c r="G66" s="46"/>
      <c r="H66" s="46"/>
      <c r="I66" s="46"/>
      <c r="J66" s="56"/>
      <c r="K66" s="30"/>
      <c r="P66" s="14"/>
    </row>
    <row r="67" spans="5:16">
      <c r="E67" s="9" t="str">
        <f>IF(ISBLANK(F67), "", MAX($E$53:E66)+1)</f>
        <v/>
      </c>
      <c r="F67" s="51"/>
      <c r="G67" s="48"/>
      <c r="H67" s="48"/>
      <c r="I67" s="48"/>
      <c r="J67" s="55"/>
      <c r="K67" s="28"/>
      <c r="P67" s="14"/>
    </row>
    <row r="68" spans="5:16">
      <c r="E68" s="9" t="str">
        <f>IF(ISBLANK(F68), "", MAX($E$53:E67)+1)</f>
        <v/>
      </c>
      <c r="F68" s="49"/>
      <c r="G68" s="46"/>
      <c r="H68" s="46"/>
      <c r="I68" s="46"/>
      <c r="J68" s="56"/>
      <c r="K68" s="30"/>
      <c r="P68" s="14"/>
    </row>
    <row r="69" spans="5:16">
      <c r="E69" s="9" t="str">
        <f>IF(ISBLANK(F69), "", MAX($E$53:E68)+1)</f>
        <v/>
      </c>
      <c r="F69" s="51"/>
      <c r="G69" s="48"/>
      <c r="H69" s="48"/>
      <c r="I69" s="48"/>
      <c r="J69" s="55"/>
      <c r="K69" s="28"/>
      <c r="P69" s="14"/>
    </row>
    <row r="70" spans="5:16">
      <c r="E70" s="9" t="str">
        <f>IF(ISBLANK(F70), "", MAX($E$53:E69)+1)</f>
        <v/>
      </c>
      <c r="F70" s="49"/>
      <c r="G70" s="46"/>
      <c r="H70" s="46"/>
      <c r="I70" s="46"/>
      <c r="J70" s="56"/>
      <c r="K70" s="30"/>
      <c r="P70" s="14"/>
    </row>
    <row r="71" spans="5:16">
      <c r="E71" s="9" t="str">
        <f>IF(ISBLANK(F71), "", MAX($E$53:E70)+1)</f>
        <v/>
      </c>
      <c r="F71" s="51"/>
      <c r="G71" s="48"/>
      <c r="H71" s="48"/>
      <c r="I71" s="48"/>
      <c r="J71" s="55"/>
      <c r="K71" s="28"/>
      <c r="P71" s="14"/>
    </row>
    <row r="72" spans="5:16">
      <c r="E72" s="9" t="str">
        <f>IF(ISBLANK(F72), "", MAX($E$53:E71)+1)</f>
        <v/>
      </c>
      <c r="F72" s="49"/>
      <c r="G72" s="46"/>
      <c r="H72" s="46"/>
      <c r="I72" s="46"/>
      <c r="J72" s="56"/>
      <c r="K72" s="30"/>
      <c r="P72" s="14"/>
    </row>
    <row r="73" spans="5:16">
      <c r="E73" s="9" t="str">
        <f>IF(ISBLANK(F73), "", MAX($E$53:E72)+1)</f>
        <v/>
      </c>
      <c r="F73" s="51"/>
      <c r="G73" s="48"/>
      <c r="H73" s="48"/>
      <c r="I73" s="48"/>
      <c r="J73" s="55"/>
      <c r="K73" s="28"/>
      <c r="P73" s="14"/>
    </row>
    <row r="74" spans="5:16">
      <c r="E74" s="9" t="str">
        <f>IF(ISBLANK(F74), "", MAX($E$53:E73)+1)</f>
        <v/>
      </c>
      <c r="F74" s="49"/>
      <c r="G74" s="46"/>
      <c r="H74" s="46"/>
      <c r="I74" s="46"/>
      <c r="J74" s="56"/>
      <c r="K74" s="30"/>
      <c r="P74" s="14"/>
    </row>
    <row r="75" spans="5:16">
      <c r="E75" s="9" t="str">
        <f>IF(ISBLANK(F75), "", MAX($E$53:E74)+1)</f>
        <v/>
      </c>
      <c r="F75" s="51"/>
      <c r="G75" s="48"/>
      <c r="H75" s="48"/>
      <c r="I75" s="48"/>
      <c r="J75" s="55"/>
      <c r="K75" s="28"/>
      <c r="P75" s="14"/>
    </row>
    <row r="76" spans="5:16">
      <c r="E76" s="9" t="str">
        <f>IF(ISBLANK(F76), "", MAX($E$53:E75)+1)</f>
        <v/>
      </c>
      <c r="F76" s="49"/>
      <c r="G76" s="46"/>
      <c r="H76" s="46"/>
      <c r="I76" s="46"/>
      <c r="J76" s="56"/>
      <c r="K76" s="30"/>
      <c r="P76" s="14"/>
    </row>
    <row r="77" spans="5:16">
      <c r="E77" s="9" t="str">
        <f>IF(ISBLANK(F77), "", MAX($E$53:E76)+1)</f>
        <v/>
      </c>
      <c r="F77" s="51"/>
      <c r="G77" s="48"/>
      <c r="H77" s="48"/>
      <c r="I77" s="48"/>
      <c r="J77" s="55"/>
      <c r="K77" s="28"/>
      <c r="P77" s="14"/>
    </row>
    <row r="78" spans="5:16">
      <c r="E78" s="9" t="str">
        <f>IF(ISBLANK(F78), "", MAX($E$53:E77)+1)</f>
        <v/>
      </c>
      <c r="F78" s="49"/>
      <c r="G78" s="46"/>
      <c r="H78" s="46"/>
      <c r="I78" s="46"/>
      <c r="J78" s="56"/>
      <c r="K78" s="30"/>
      <c r="P78" s="14"/>
    </row>
    <row r="79" spans="5:16">
      <c r="E79" s="9" t="str">
        <f>IF(ISBLANK(F79), "", MAX($E$53:E78)+1)</f>
        <v/>
      </c>
      <c r="F79" s="51"/>
      <c r="G79" s="48"/>
      <c r="H79" s="48"/>
      <c r="I79" s="48"/>
      <c r="J79" s="55"/>
      <c r="K79" s="28"/>
      <c r="P79" s="14"/>
    </row>
    <row r="80" spans="5:16">
      <c r="E80" s="9" t="str">
        <f>IF(ISBLANK(F80), "", MAX($E$53:E79)+1)</f>
        <v/>
      </c>
      <c r="F80" s="49"/>
      <c r="G80" s="46"/>
      <c r="H80" s="46"/>
      <c r="I80" s="46"/>
      <c r="J80" s="56"/>
      <c r="K80" s="30"/>
      <c r="P80" s="14"/>
    </row>
    <row r="81" spans="2:16">
      <c r="E81" s="9" t="str">
        <f>IF(ISBLANK(F81), "", MAX($E$53:E80)+1)</f>
        <v/>
      </c>
      <c r="F81" s="51"/>
      <c r="G81" s="48"/>
      <c r="H81" s="48"/>
      <c r="I81" s="48"/>
      <c r="J81" s="55"/>
      <c r="K81" s="28"/>
      <c r="P81" s="14"/>
    </row>
    <row r="82" spans="2:16">
      <c r="E82" s="9" t="str">
        <f>IF(ISBLANK(F82), "", MAX($E$53:E81)+1)</f>
        <v/>
      </c>
      <c r="F82" s="49"/>
      <c r="G82" s="46"/>
      <c r="H82" s="46"/>
      <c r="I82" s="46"/>
      <c r="J82" s="56"/>
      <c r="K82" s="30"/>
      <c r="P82" s="14"/>
    </row>
    <row r="83" spans="2:16">
      <c r="E83" s="9" t="str">
        <f>IF(ISBLANK(F83), "", MAX($E$53:E82)+1)</f>
        <v/>
      </c>
      <c r="F83" s="51"/>
      <c r="G83" s="48"/>
      <c r="H83" s="48"/>
      <c r="I83" s="48"/>
      <c r="J83" s="55"/>
      <c r="K83" s="28"/>
      <c r="P83" s="14"/>
    </row>
    <row r="84" spans="2:16">
      <c r="E84" s="9" t="str">
        <f>IF(ISBLANK(F84), "", MAX($E$53:E83)+1)</f>
        <v/>
      </c>
      <c r="F84" s="49"/>
      <c r="G84" s="46"/>
      <c r="H84" s="46"/>
      <c r="I84" s="46"/>
      <c r="J84" s="56"/>
      <c r="K84" s="30"/>
      <c r="P84" s="14"/>
    </row>
    <row r="85" spans="2:16">
      <c r="E85" s="9" t="str">
        <f>IF(ISBLANK(F85), "", MAX($E$53:E84)+1)</f>
        <v/>
      </c>
      <c r="F85" s="51"/>
      <c r="G85" s="48"/>
      <c r="H85" s="48"/>
      <c r="I85" s="48"/>
      <c r="J85" s="55"/>
      <c r="K85" s="28"/>
      <c r="P85" s="14"/>
    </row>
    <row r="86" spans="2:16">
      <c r="E86" s="9" t="str">
        <f>IF(ISBLANK(F86), "", MAX($E$53:E85)+1)</f>
        <v/>
      </c>
      <c r="F86" s="49"/>
      <c r="G86" s="46"/>
      <c r="H86" s="46"/>
      <c r="I86" s="46"/>
      <c r="J86" s="56"/>
      <c r="K86" s="30"/>
      <c r="P86" s="14"/>
    </row>
    <row r="87" spans="2:16">
      <c r="E87" s="9" t="str">
        <f>IF(ISBLANK(F87), "", MAX($E$53:E86)+1)</f>
        <v/>
      </c>
      <c r="F87" s="51"/>
      <c r="G87" s="48"/>
      <c r="H87" s="48"/>
      <c r="I87" s="48"/>
      <c r="J87" s="55"/>
      <c r="K87" s="28"/>
      <c r="P87" s="14"/>
    </row>
    <row r="88" spans="2:16">
      <c r="E88" s="9" t="str">
        <f>IF(ISBLANK(F88), "", MAX($E$53:E87)+1)</f>
        <v/>
      </c>
      <c r="F88" s="49"/>
      <c r="G88" s="46"/>
      <c r="H88" s="46"/>
      <c r="I88" s="46"/>
      <c r="J88" s="56"/>
      <c r="K88" s="30"/>
      <c r="P88" s="14"/>
    </row>
    <row r="89" spans="2:16">
      <c r="P89" s="14"/>
    </row>
    <row r="90" spans="2:16">
      <c r="P90" s="14"/>
    </row>
    <row r="91" spans="2:16">
      <c r="P91" s="14"/>
    </row>
    <row r="92" spans="2:16" ht="8.65" customHeight="1">
      <c r="B92" s="57">
        <v>3</v>
      </c>
      <c r="C92" s="58"/>
      <c r="D92" s="58"/>
      <c r="E92" s="58"/>
      <c r="F92" s="58"/>
      <c r="G92" s="58"/>
      <c r="H92" s="58"/>
      <c r="I92" s="58"/>
      <c r="J92" s="58"/>
      <c r="K92" s="58"/>
    </row>
    <row r="93" spans="2:16" ht="18.75">
      <c r="B93" s="57"/>
      <c r="C93" s="6" t="s">
        <v>31</v>
      </c>
      <c r="D93" s="6"/>
      <c r="E93" s="6"/>
      <c r="F93" s="6"/>
      <c r="G93" s="6"/>
      <c r="H93" s="6"/>
      <c r="I93" s="6"/>
      <c r="J93" s="6"/>
      <c r="K93" s="7" t="s">
        <v>32</v>
      </c>
    </row>
    <row r="95" spans="2:16" ht="15.75">
      <c r="D95" s="11" t="s">
        <v>33</v>
      </c>
      <c r="E95" s="11"/>
      <c r="F95" s="11"/>
      <c r="G95" s="59" t="s">
        <v>34</v>
      </c>
      <c r="H95" s="59"/>
      <c r="I95" s="59"/>
      <c r="J95" s="27" t="s">
        <v>35</v>
      </c>
      <c r="K95" s="26" t="s">
        <v>36</v>
      </c>
    </row>
    <row r="96" spans="2:16">
      <c r="E96" s="8" t="str">
        <f>IF(ISBLANK(E28),"",E28)</f>
        <v/>
      </c>
      <c r="F96" s="31" t="str">
        <f t="shared" ref="E96:F111" si="2">IF(ISBLANK(F28),"",F28)</f>
        <v/>
      </c>
      <c r="G96" s="51"/>
      <c r="H96" s="48"/>
      <c r="I96" s="52"/>
      <c r="J96" s="32"/>
      <c r="K96" s="33"/>
      <c r="P96" s="15">
        <v>0</v>
      </c>
    </row>
    <row r="97" spans="5:16">
      <c r="E97" s="9" t="str">
        <f t="shared" si="2"/>
        <v/>
      </c>
      <c r="F97" s="34" t="str">
        <f t="shared" si="2"/>
        <v/>
      </c>
      <c r="G97" s="49"/>
      <c r="H97" s="54"/>
      <c r="I97" s="50"/>
      <c r="J97" s="35"/>
      <c r="K97" s="36"/>
      <c r="P97" s="15">
        <v>0.1</v>
      </c>
    </row>
    <row r="98" spans="5:16">
      <c r="E98" s="8" t="str">
        <f t="shared" si="2"/>
        <v/>
      </c>
      <c r="F98" s="31" t="str">
        <f t="shared" si="2"/>
        <v/>
      </c>
      <c r="G98" s="51"/>
      <c r="H98" s="48"/>
      <c r="I98" s="52"/>
      <c r="J98" s="32"/>
      <c r="K98" s="33"/>
      <c r="P98" s="15">
        <v>0.2</v>
      </c>
    </row>
    <row r="99" spans="5:16">
      <c r="E99" s="9" t="str">
        <f t="shared" si="2"/>
        <v/>
      </c>
      <c r="F99" s="34" t="str">
        <f t="shared" si="2"/>
        <v/>
      </c>
      <c r="G99" s="49"/>
      <c r="H99" s="46"/>
      <c r="I99" s="50"/>
      <c r="J99" s="35"/>
      <c r="K99" s="36"/>
      <c r="P99" s="15">
        <v>0.3</v>
      </c>
    </row>
    <row r="100" spans="5:16">
      <c r="E100" s="8" t="str">
        <f t="shared" si="2"/>
        <v/>
      </c>
      <c r="F100" s="31" t="str">
        <f t="shared" si="2"/>
        <v/>
      </c>
      <c r="G100" s="51"/>
      <c r="H100" s="48"/>
      <c r="I100" s="52"/>
      <c r="J100" s="32"/>
      <c r="K100" s="33"/>
      <c r="P100" s="15">
        <v>0.4</v>
      </c>
    </row>
    <row r="101" spans="5:16">
      <c r="E101" s="9" t="str">
        <f t="shared" si="2"/>
        <v/>
      </c>
      <c r="F101" s="34" t="str">
        <f t="shared" si="2"/>
        <v/>
      </c>
      <c r="G101" s="49"/>
      <c r="H101" s="46"/>
      <c r="I101" s="50"/>
      <c r="J101" s="35"/>
      <c r="K101" s="36"/>
      <c r="P101" s="15">
        <v>0.5</v>
      </c>
    </row>
    <row r="102" spans="5:16">
      <c r="E102" s="8" t="str">
        <f t="shared" si="2"/>
        <v/>
      </c>
      <c r="F102" s="31" t="str">
        <f t="shared" si="2"/>
        <v/>
      </c>
      <c r="G102" s="51"/>
      <c r="H102" s="48"/>
      <c r="I102" s="52"/>
      <c r="J102" s="32"/>
      <c r="K102" s="33"/>
      <c r="P102" s="15">
        <v>0.6</v>
      </c>
    </row>
    <row r="103" spans="5:16">
      <c r="E103" s="9" t="str">
        <f t="shared" si="2"/>
        <v/>
      </c>
      <c r="F103" s="34" t="str">
        <f t="shared" si="2"/>
        <v/>
      </c>
      <c r="G103" s="49"/>
      <c r="H103" s="46"/>
      <c r="I103" s="50"/>
      <c r="J103" s="35"/>
      <c r="K103" s="36"/>
      <c r="P103" s="15">
        <v>0.7</v>
      </c>
    </row>
    <row r="104" spans="5:16">
      <c r="E104" s="8" t="str">
        <f t="shared" si="2"/>
        <v/>
      </c>
      <c r="F104" s="31" t="str">
        <f t="shared" si="2"/>
        <v/>
      </c>
      <c r="G104" s="51"/>
      <c r="H104" s="48"/>
      <c r="I104" s="52"/>
      <c r="J104" s="32"/>
      <c r="K104" s="33"/>
      <c r="P104" s="15">
        <v>0.8</v>
      </c>
    </row>
    <row r="105" spans="5:16">
      <c r="E105" s="9" t="str">
        <f t="shared" si="2"/>
        <v/>
      </c>
      <c r="F105" s="34" t="str">
        <f t="shared" si="2"/>
        <v/>
      </c>
      <c r="G105" s="49"/>
      <c r="H105" s="46"/>
      <c r="I105" s="50"/>
      <c r="J105" s="35"/>
      <c r="K105" s="36"/>
      <c r="P105" s="15">
        <v>0.9</v>
      </c>
    </row>
    <row r="106" spans="5:16">
      <c r="E106" s="8" t="str">
        <f t="shared" si="2"/>
        <v/>
      </c>
      <c r="F106" s="31" t="str">
        <f t="shared" si="2"/>
        <v/>
      </c>
      <c r="G106" s="51"/>
      <c r="H106" s="48"/>
      <c r="I106" s="52"/>
      <c r="J106" s="32"/>
      <c r="K106" s="33"/>
      <c r="P106" s="15">
        <v>1</v>
      </c>
    </row>
    <row r="107" spans="5:16">
      <c r="E107" s="9" t="str">
        <f t="shared" si="2"/>
        <v/>
      </c>
      <c r="F107" s="34" t="str">
        <f t="shared" si="2"/>
        <v/>
      </c>
      <c r="G107" s="49"/>
      <c r="H107" s="46"/>
      <c r="I107" s="50"/>
      <c r="J107" s="35"/>
      <c r="K107" s="36"/>
      <c r="P107" s="15"/>
    </row>
    <row r="108" spans="5:16">
      <c r="E108" s="8" t="str">
        <f t="shared" si="2"/>
        <v/>
      </c>
      <c r="F108" s="31" t="str">
        <f t="shared" si="2"/>
        <v/>
      </c>
      <c r="G108" s="51"/>
      <c r="H108" s="48"/>
      <c r="I108" s="52"/>
      <c r="J108" s="32"/>
      <c r="K108" s="33"/>
      <c r="P108" s="15"/>
    </row>
    <row r="109" spans="5:16">
      <c r="E109" s="9" t="str">
        <f t="shared" si="2"/>
        <v/>
      </c>
      <c r="F109" s="34" t="str">
        <f t="shared" si="2"/>
        <v/>
      </c>
      <c r="G109" s="49"/>
      <c r="H109" s="46"/>
      <c r="I109" s="50"/>
      <c r="J109" s="35"/>
      <c r="K109" s="36"/>
    </row>
    <row r="110" spans="5:16">
      <c r="E110" s="8" t="str">
        <f t="shared" si="2"/>
        <v/>
      </c>
      <c r="F110" s="31" t="str">
        <f t="shared" si="2"/>
        <v/>
      </c>
      <c r="G110" s="51"/>
      <c r="H110" s="48"/>
      <c r="I110" s="52"/>
      <c r="J110" s="32"/>
      <c r="K110" s="33"/>
    </row>
    <row r="111" spans="5:16">
      <c r="E111" s="9" t="str">
        <f t="shared" si="2"/>
        <v/>
      </c>
      <c r="F111" s="34" t="str">
        <f t="shared" si="2"/>
        <v/>
      </c>
      <c r="G111" s="49"/>
      <c r="H111" s="46"/>
      <c r="I111" s="50"/>
      <c r="J111" s="35"/>
      <c r="K111" s="36"/>
    </row>
    <row r="112" spans="5:16">
      <c r="E112" s="8" t="str">
        <f t="shared" ref="E112:F113" si="3">IF(ISBLANK(E44),"",E44)</f>
        <v/>
      </c>
      <c r="F112" s="31" t="str">
        <f t="shared" si="3"/>
        <v/>
      </c>
      <c r="G112" s="51"/>
      <c r="H112" s="48"/>
      <c r="I112" s="52"/>
      <c r="J112" s="32"/>
      <c r="K112" s="33"/>
    </row>
    <row r="113" spans="4:11">
      <c r="E113" s="9" t="str">
        <f t="shared" si="3"/>
        <v/>
      </c>
      <c r="F113" s="34" t="str">
        <f t="shared" si="3"/>
        <v/>
      </c>
      <c r="G113" s="49"/>
      <c r="H113" s="46"/>
      <c r="I113" s="50"/>
      <c r="J113" s="35"/>
      <c r="K113" s="36"/>
    </row>
    <row r="114" spans="4:11">
      <c r="K114" s="10"/>
    </row>
    <row r="116" spans="4:11" ht="15.75">
      <c r="E116" s="53" t="s">
        <v>37</v>
      </c>
      <c r="F116" s="53"/>
      <c r="G116" s="53"/>
      <c r="H116" s="53"/>
      <c r="I116" s="53"/>
      <c r="J116" s="53"/>
      <c r="K116" s="53"/>
    </row>
    <row r="117" spans="4:11" ht="101.65" customHeight="1">
      <c r="E117" s="47"/>
      <c r="F117" s="47"/>
      <c r="G117" s="47"/>
      <c r="H117" s="47"/>
      <c r="I117" s="47"/>
      <c r="J117" s="47"/>
      <c r="K117" s="47"/>
    </row>
    <row r="120" spans="4:11" ht="15.75">
      <c r="D120" s="11" t="s">
        <v>38</v>
      </c>
      <c r="E120" s="11"/>
      <c r="F120" s="11"/>
      <c r="G120" s="11"/>
      <c r="H120" s="11"/>
      <c r="I120" s="11"/>
      <c r="J120" s="37"/>
      <c r="K120" s="11"/>
    </row>
    <row r="121" spans="4:11">
      <c r="E121" s="8" t="str">
        <f>IF(ISBLANK(F121), "", 1)</f>
        <v/>
      </c>
      <c r="F121" s="48"/>
      <c r="G121" s="48"/>
      <c r="H121" s="48"/>
      <c r="I121" s="48"/>
      <c r="J121" s="48"/>
      <c r="K121" s="48"/>
    </row>
    <row r="122" spans="4:11">
      <c r="E122" s="9" t="str">
        <f>IF(ISBLANK(F122), "", MAX($E$28:E121)+1)</f>
        <v/>
      </c>
      <c r="F122" s="46"/>
      <c r="G122" s="46"/>
      <c r="H122" s="46"/>
      <c r="I122" s="46"/>
      <c r="J122" s="46"/>
      <c r="K122" s="46"/>
    </row>
    <row r="123" spans="4:11">
      <c r="E123" s="8" t="str">
        <f>IF(ISBLANK(F123), "", MAX($E$28:E122)+1)</f>
        <v/>
      </c>
      <c r="F123" s="48"/>
      <c r="G123" s="48"/>
      <c r="H123" s="48"/>
      <c r="I123" s="48"/>
      <c r="J123" s="48"/>
      <c r="K123" s="48"/>
    </row>
    <row r="124" spans="4:11">
      <c r="E124" s="9" t="str">
        <f>IF(ISBLANK(F124), "", MAX($E$28:E123)+1)</f>
        <v/>
      </c>
      <c r="F124" s="46"/>
      <c r="G124" s="46"/>
      <c r="H124" s="46"/>
      <c r="I124" s="46"/>
      <c r="J124" s="46"/>
      <c r="K124" s="46"/>
    </row>
    <row r="125" spans="4:11">
      <c r="E125" s="8" t="str">
        <f>IF(ISBLANK(F125), "", MAX($E$28:E124)+1)</f>
        <v/>
      </c>
      <c r="F125" s="48"/>
      <c r="G125" s="48"/>
      <c r="H125" s="48"/>
      <c r="I125" s="48"/>
      <c r="J125" s="48"/>
      <c r="K125" s="48"/>
    </row>
    <row r="126" spans="4:11">
      <c r="E126" s="9" t="str">
        <f>IF(ISBLANK(F126), "", MAX($E$28:E125)+1)</f>
        <v/>
      </c>
      <c r="F126" s="46"/>
      <c r="G126" s="46"/>
      <c r="H126" s="46"/>
      <c r="I126" s="46"/>
      <c r="J126" s="46"/>
      <c r="K126" s="46"/>
    </row>
    <row r="127" spans="4:11">
      <c r="K127" s="1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9:I19"/>
    <mergeCell ref="J19:K19"/>
    <mergeCell ref="B2:K2"/>
    <mergeCell ref="B3:K3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J18:K18"/>
    <mergeCell ref="D27:F27"/>
    <mergeCell ref="H27:I27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J24:K24"/>
    <mergeCell ref="J25:K25"/>
    <mergeCell ref="F62:J62"/>
    <mergeCell ref="B49:B50"/>
    <mergeCell ref="C49:K49"/>
    <mergeCell ref="F53:J53"/>
    <mergeCell ref="F54:J54"/>
    <mergeCell ref="F55:J55"/>
    <mergeCell ref="F56:J56"/>
    <mergeCell ref="F57:J57"/>
    <mergeCell ref="F58:J58"/>
    <mergeCell ref="F59:J59"/>
    <mergeCell ref="F60:J60"/>
    <mergeCell ref="F61:J61"/>
    <mergeCell ref="F74:J74"/>
    <mergeCell ref="F63:J63"/>
    <mergeCell ref="F64:J64"/>
    <mergeCell ref="F65:J65"/>
    <mergeCell ref="F66:J66"/>
    <mergeCell ref="F67:J67"/>
    <mergeCell ref="F68:J68"/>
    <mergeCell ref="F69:J69"/>
    <mergeCell ref="F70:J70"/>
    <mergeCell ref="F71:J71"/>
    <mergeCell ref="F72:J72"/>
    <mergeCell ref="F73:J73"/>
    <mergeCell ref="F86:J86"/>
    <mergeCell ref="F75:J75"/>
    <mergeCell ref="F76:J76"/>
    <mergeCell ref="F77:J77"/>
    <mergeCell ref="F78:J78"/>
    <mergeCell ref="F79:J79"/>
    <mergeCell ref="F80:J80"/>
    <mergeCell ref="F81:J81"/>
    <mergeCell ref="F82:J82"/>
    <mergeCell ref="F83:J83"/>
    <mergeCell ref="F84:J84"/>
    <mergeCell ref="F85:J85"/>
    <mergeCell ref="G102:I102"/>
    <mergeCell ref="F87:J87"/>
    <mergeCell ref="F88:J88"/>
    <mergeCell ref="B92:B93"/>
    <mergeCell ref="C92:K92"/>
    <mergeCell ref="G95:I95"/>
    <mergeCell ref="G96:I96"/>
    <mergeCell ref="G97:I97"/>
    <mergeCell ref="G98:I98"/>
    <mergeCell ref="G99:I99"/>
    <mergeCell ref="G100:I100"/>
    <mergeCell ref="G101:I101"/>
    <mergeCell ref="E116:K116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F126:K126"/>
    <mergeCell ref="E117:K117"/>
    <mergeCell ref="F121:K121"/>
    <mergeCell ref="F122:K122"/>
    <mergeCell ref="F123:K123"/>
    <mergeCell ref="F124:K124"/>
    <mergeCell ref="F125:K125"/>
  </mergeCells>
  <conditionalFormatting sqref="K16">
    <cfRule type="expression" dxfId="26" priority="12">
      <formula>COUNTA(F13:F15)=0</formula>
    </cfRule>
  </conditionalFormatting>
  <conditionalFormatting sqref="J25">
    <cfRule type="expression" dxfId="25" priority="11">
      <formula>COUNTA($F$19:$F$24)&lt;2</formula>
    </cfRule>
  </conditionalFormatting>
  <conditionalFormatting sqref="K46">
    <cfRule type="expression" dxfId="24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{08606912-C16A-4168-A297-722340543B25}</x14:id>
        </ext>
      </extLst>
    </cfRule>
  </conditionalFormatting>
  <conditionalFormatting sqref="K28:K45">
    <cfRule type="cellIs" dxfId="23" priority="5" operator="equal">
      <formula>"incertain"</formula>
    </cfRule>
    <cfRule type="cellIs" dxfId="22" priority="6" operator="equal">
      <formula>"difficile"</formula>
    </cfRule>
    <cfRule type="cellIs" dxfId="21" priority="7" operator="equal">
      <formula>"moyenne"</formula>
    </cfRule>
    <cfRule type="cellIs" dxfId="20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{58949FD6-578F-4793-8043-545B7A421088}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{4E3D813F-5F10-4C51-A096-3582CCFEDB48}</x14:id>
        </ext>
      </extLst>
    </cfRule>
  </conditionalFormatting>
  <conditionalFormatting sqref="K114">
    <cfRule type="expression" dxfId="19" priority="2">
      <formula>COUNTA(F111:F113)=0</formula>
    </cfRule>
  </conditionalFormatting>
  <conditionalFormatting sqref="K127">
    <cfRule type="expression" dxfId="18" priority="1">
      <formula>COUNTA(F121:F126)&lt;2</formula>
    </cfRule>
  </conditionalFormatting>
  <dataValidations count="16">
    <dataValidation allowBlank="1" showInputMessage="1" showErrorMessage="1" promptTitle="Date du fin du sprint" prompt="Veuillez saisir la date de la fin du sprint." sqref="F7:K7" xr:uid="{7FE5F269-6200-4AC3-A1C1-97BA77127F58}"/>
    <dataValidation allowBlank="1" showInputMessage="1" showErrorMessage="1" promptTitle="Date du début du sprint" prompt="Veuillez saisir la date de début du sprint." sqref="F5:K5" xr:uid="{FD91BCA2-F9EB-4D6A-81AF-F3509DAE1B37}"/>
    <dataValidation allowBlank="1" showInputMessage="1" showErrorMessage="1" promptTitle="Objectif spécifique du Sprint" prompt="Veuillez saisir un objectif spécifique de ce sprint. Soyez concis et précis." sqref="F19:I24" xr:uid="{DC198595-733E-44C1-B70E-F81567DCB0B7}"/>
    <dataValidation type="list" allowBlank="1" showInputMessage="1" showErrorMessage="1" promptTitle="Numéro de la rencontre scrum" prompt="Veuillez saisir le numéro de la rencontre scrum depuis le début de ce sprint." sqref="K53:K88" xr:uid="{75C666CA-4D76-4C29-989C-7751E7F6107F}">
      <formula1>"1,2,3,4,5"</formula1>
    </dataValidation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190520DE-D007-44EC-A9B3-E2F34080BF5D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5E76B62D-9FD0-4D47-B2CD-1D0DDA817F72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D40D8B3E-48FB-4F20-AE47-F2DBFC2DF56A}"/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A603E98E-2C9D-4693-BCD0-6F77EFA6B061}">
      <formula1>$P$96:$P$106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5DF04AC6-190F-4A80-A822-6A6CDD9F1C17}">
      <formula1>$P$96:$P$106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0762E5BC-8A14-4CB6-9C81-0334AF0DCD15}">
      <formula1>_xlfn.ANCHORARRAY($Q$19)</formula1>
    </dataValidation>
    <dataValidation allowBlank="1" showInputMessage="1" showErrorMessage="1" promptTitle="Définition d'une tâche" prompt="Veuillez définir une tâche importante pour ce sprint. Soyez précis et concis." sqref="F28:F45" xr:uid="{27D2B11F-8469-4F09-8C3F-321E2C67DCCC}"/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911A852B-C19F-4731-802B-72C884C046CD}">
      <formula1>_xlfn.ANCHORARRAY($Q$13)</formula1>
    </dataValidation>
    <dataValidation type="list" allowBlank="1" showInputMessage="1" showErrorMessage="1" promptTitle="Niveau de difficulté" prompt="Estimez le niveau de difficulté relié à la réalisation de cette tâche." sqref="K28:K45" xr:uid="{174B8E6C-7CD4-4E54-88B8-D9D99D226912}">
      <formula1>$Q$27:$Q$30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B2C76FA8-0D61-426F-88D8-D38FF95602E6}">
      <formula1>$P$28:$P$47</formula1>
    </dataValidation>
    <dataValidation type="list" allowBlank="1" showInputMessage="1" showErrorMessage="1" promptTitle="Membres" prompt="Sélectionnez les membres de l'équipe qui travailleront en binôme pour réaliser cette tâche." sqref="H28:I45" xr:uid="{B4AE30AC-2EB8-4DA8-8516-D7AA87EA95D3}">
      <formula1>PrenomEtudiants</formula1>
    </dataValidation>
    <dataValidation allowBlank="1" showInputMessage="1" showErrorMessage="1" promptTitle="Éléments d'orientation du Sprint" prompt="Veuillez saisir une orientation significative de ce sprint. Soyez précis et concis." sqref="F13:F15" xr:uid="{66AF3186-1A6B-45EC-A47B-B346795C47A2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8606912-C16A-4168-A297-722340543B25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58949FD6-578F-4793-8043-545B7A421088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4E3D813F-5F10-4C51-A096-3582CCFEDB48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AE16-9FF0-48E2-BC72-13CE201986D1}">
  <dimension ref="B2:Q127"/>
  <sheetViews>
    <sheetView workbookViewId="0">
      <selection sqref="A1:XFD1048576"/>
    </sheetView>
  </sheetViews>
  <sheetFormatPr baseColWidth="10" defaultColWidth="9.28515625" defaultRowHeight="15"/>
  <cols>
    <col min="1" max="1" width="1.28515625" style="3" customWidth="1"/>
    <col min="2" max="2" width="5" style="3" customWidth="1"/>
    <col min="3" max="5" width="3.28515625" style="3" customWidth="1"/>
    <col min="6" max="6" width="66.42578125" style="3" customWidth="1"/>
    <col min="7" max="7" width="21.28515625" style="3" customWidth="1"/>
    <col min="8" max="9" width="14.140625" style="4" customWidth="1"/>
    <col min="10" max="11" width="11.42578125" style="4" customWidth="1"/>
    <col min="12" max="14" width="9.28515625" style="3"/>
    <col min="15" max="15" width="9.28515625" style="3" hidden="1" customWidth="1"/>
    <col min="16" max="16" width="10.140625" style="3" hidden="1" customWidth="1"/>
    <col min="17" max="17" width="9.28515625" style="3" hidden="1" customWidth="1"/>
    <col min="18" max="16384" width="9.28515625" style="3"/>
  </cols>
  <sheetData>
    <row r="2" spans="2:17" ht="30.95" customHeight="1">
      <c r="B2" s="66" t="str">
        <f>"Sprint 2   |   " &amp;'Description du projet'!$C$2</f>
        <v xml:space="preserve">Sprint 2   |   </v>
      </c>
      <c r="C2" s="66"/>
      <c r="D2" s="66"/>
      <c r="E2" s="66"/>
      <c r="F2" s="66"/>
      <c r="G2" s="66"/>
      <c r="H2" s="66"/>
      <c r="I2" s="66"/>
      <c r="J2" s="66"/>
      <c r="K2" s="66"/>
    </row>
    <row r="3" spans="2:17" ht="2.65" customHeight="1"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2:17" ht="18" customHeight="1"/>
    <row r="5" spans="2:17" ht="14.65" customHeight="1">
      <c r="B5" s="5" t="s">
        <v>10</v>
      </c>
      <c r="C5" s="5"/>
      <c r="D5" s="5"/>
      <c r="E5" s="5"/>
      <c r="F5" s="67"/>
      <c r="G5" s="67"/>
      <c r="H5" s="67"/>
      <c r="I5" s="67"/>
      <c r="J5" s="67"/>
      <c r="K5" s="67"/>
    </row>
    <row r="6" spans="2:17" ht="7.7" customHeight="1"/>
    <row r="7" spans="2:17" ht="14.65" customHeight="1">
      <c r="B7" s="68" t="s">
        <v>11</v>
      </c>
      <c r="C7" s="68"/>
      <c r="D7" s="68"/>
      <c r="E7" s="68"/>
      <c r="F7" s="67"/>
      <c r="G7" s="67"/>
      <c r="H7" s="67"/>
      <c r="I7" s="67"/>
      <c r="J7" s="67"/>
      <c r="K7" s="67"/>
    </row>
    <row r="8" spans="2:17" ht="18" customHeight="1"/>
    <row r="9" spans="2:17" ht="8.65" customHeight="1">
      <c r="B9" s="57">
        <v>1</v>
      </c>
      <c r="C9" s="58"/>
      <c r="D9" s="58"/>
      <c r="E9" s="58"/>
      <c r="F9" s="58"/>
      <c r="G9" s="58"/>
      <c r="H9" s="58"/>
      <c r="I9" s="58"/>
      <c r="J9" s="58"/>
      <c r="K9" s="58"/>
    </row>
    <row r="10" spans="2:17" ht="18.75">
      <c r="B10" s="57"/>
      <c r="C10" s="6" t="s">
        <v>12</v>
      </c>
      <c r="D10" s="6"/>
      <c r="E10" s="6"/>
      <c r="F10" s="6"/>
      <c r="G10" s="6"/>
      <c r="H10" s="6"/>
      <c r="I10" s="6"/>
      <c r="J10" s="6"/>
      <c r="K10" s="7" t="s">
        <v>13</v>
      </c>
    </row>
    <row r="11" spans="2:17">
      <c r="O11" s="3" t="s">
        <v>14</v>
      </c>
      <c r="P11" s="3">
        <v>18</v>
      </c>
    </row>
    <row r="12" spans="2:17" ht="15.75">
      <c r="D12" s="53" t="s">
        <v>15</v>
      </c>
      <c r="E12" s="53"/>
      <c r="F12" s="53"/>
      <c r="G12" s="53"/>
      <c r="H12" s="53"/>
      <c r="I12" s="53"/>
      <c r="J12" s="53"/>
      <c r="K12" s="53"/>
    </row>
    <row r="13" spans="2:17">
      <c r="E13" s="8" t="str">
        <f>IF(ISBLANK(F13), "", 1)</f>
        <v/>
      </c>
      <c r="F13" s="48"/>
      <c r="G13" s="48"/>
      <c r="H13" s="48"/>
      <c r="I13" s="48"/>
      <c r="J13" s="48"/>
      <c r="K13" s="48"/>
      <c r="P13" s="3" t="str">
        <f>IF(ISBLANK(F13),"", E13&amp; " - " &amp;IF(LEN(F13)&lt;$P$11,F13,LEFT(F13,$P$11) &amp; "…"))</f>
        <v/>
      </c>
      <c r="Q13" s="3" t="e">
        <f t="array" aca="1" ref="Q13" ca="1">_xlfn.UNIQUE(_xlfn._xlws.FILTER($P$13:$P$15,NOT(ISBLANK($P$13:$P$15))))</f>
        <v>#NAME?</v>
      </c>
    </row>
    <row r="14" spans="2:17">
      <c r="E14" s="9" t="str">
        <f>IF(ISBLANK(F14), "", MAX($E$13:E13)+1)</f>
        <v/>
      </c>
      <c r="F14" s="46"/>
      <c r="G14" s="46"/>
      <c r="H14" s="46"/>
      <c r="I14" s="46"/>
      <c r="J14" s="46"/>
      <c r="K14" s="46"/>
      <c r="P14" s="3" t="str">
        <f>IF(ISBLANK(F14),"", E14&amp; " - " &amp;IF(LEN(F14)&lt;$P$11,F14,LEFT(F14,$P$11) &amp; "…"))</f>
        <v/>
      </c>
    </row>
    <row r="15" spans="2:17">
      <c r="E15" s="8" t="str">
        <f>IF(ISBLANK(F15), "", MAX($E$13:E14)+1)</f>
        <v/>
      </c>
      <c r="F15" s="48"/>
      <c r="G15" s="48"/>
      <c r="H15" s="48"/>
      <c r="I15" s="48"/>
      <c r="J15" s="48"/>
      <c r="K15" s="48"/>
      <c r="P15" s="3" t="str">
        <f>IF(ISBLANK(F15),"", E15&amp; " - " &amp;IF(LEN(F15)&lt;$P$11,F15,LEFT(F15,$P$11) &amp; "…"))</f>
        <v/>
      </c>
    </row>
    <row r="16" spans="2:17">
      <c r="K16" s="10" t="str">
        <f>IF(COUNTA(F13:F15)=0, "Attention, vous devez définir au moins une orientation.", COUNTA(F13:F15)&amp;IF(COUNTA(F13:F15)&gt;1," orientations ont été déterminées"," orientation a été déterminée"))</f>
        <v>Attention, vous devez définir au moins une orientation.</v>
      </c>
    </row>
    <row r="18" spans="4:17" ht="15.75">
      <c r="D18" s="11" t="s">
        <v>16</v>
      </c>
      <c r="E18" s="11"/>
      <c r="F18" s="11"/>
      <c r="G18" s="11"/>
      <c r="H18" s="12"/>
      <c r="I18" s="12"/>
      <c r="J18" s="65" t="s">
        <v>17</v>
      </c>
      <c r="K18" s="65"/>
    </row>
    <row r="19" spans="4:17">
      <c r="E19" s="8" t="str">
        <f>IF(ISBLANK(F19), "", 1)</f>
        <v/>
      </c>
      <c r="F19" s="48"/>
      <c r="G19" s="48"/>
      <c r="H19" s="48"/>
      <c r="I19" s="48"/>
      <c r="J19" s="69"/>
      <c r="K19" s="70"/>
      <c r="P19" s="3" t="str">
        <f t="shared" ref="P19:P24" si="0">IF(ISBLANK(F19),"", E19&amp; " - " &amp;IF(LEN(F19)&lt;$P$11,F19,LEFT(F19,$P$11) &amp; "…"))</f>
        <v/>
      </c>
      <c r="Q19" s="3" t="e">
        <f t="array" aca="1" ref="Q19" ca="1">_xlfn.UNIQUE(_xlfn._xlws.FILTER($P$19:$P$24,NOT(ISBLANK($P$19:$P$24))))</f>
        <v>#NAME?</v>
      </c>
    </row>
    <row r="20" spans="4:17">
      <c r="E20" s="9" t="str">
        <f>IF(ISBLANK(F20), "", MAX($E$19:E19)+1)</f>
        <v/>
      </c>
      <c r="F20" s="46"/>
      <c r="G20" s="46"/>
      <c r="H20" s="46"/>
      <c r="I20" s="46"/>
      <c r="J20" s="71"/>
      <c r="K20" s="72"/>
      <c r="P20" s="3" t="str">
        <f t="shared" si="0"/>
        <v/>
      </c>
    </row>
    <row r="21" spans="4:17">
      <c r="E21" s="8" t="str">
        <f>IF(ISBLANK(F21), "", MAX($E$19:E20)+1)</f>
        <v/>
      </c>
      <c r="F21" s="48"/>
      <c r="G21" s="48"/>
      <c r="H21" s="48"/>
      <c r="I21" s="48"/>
      <c r="J21" s="69"/>
      <c r="K21" s="70"/>
      <c r="P21" s="3" t="str">
        <f t="shared" si="0"/>
        <v/>
      </c>
    </row>
    <row r="22" spans="4:17">
      <c r="E22" s="9" t="str">
        <f>IF(ISBLANK(F22), "", MAX($E$19:E21)+1)</f>
        <v/>
      </c>
      <c r="F22" s="46"/>
      <c r="G22" s="46"/>
      <c r="H22" s="46"/>
      <c r="I22" s="46"/>
      <c r="J22" s="71"/>
      <c r="K22" s="72"/>
      <c r="P22" s="3" t="str">
        <f t="shared" si="0"/>
        <v/>
      </c>
    </row>
    <row r="23" spans="4:17">
      <c r="E23" s="8" t="str">
        <f>IF(ISBLANK(F23), "", MAX($E$19:E22)+1)</f>
        <v/>
      </c>
      <c r="F23" s="48"/>
      <c r="G23" s="48"/>
      <c r="H23" s="48"/>
      <c r="I23" s="48"/>
      <c r="J23" s="69"/>
      <c r="K23" s="70"/>
      <c r="P23" s="3" t="str">
        <f t="shared" si="0"/>
        <v/>
      </c>
    </row>
    <row r="24" spans="4:17">
      <c r="E24" s="9" t="str">
        <f>IF(ISBLANK(F24), "", MAX($E$19:E23)+1)</f>
        <v/>
      </c>
      <c r="F24" s="46"/>
      <c r="G24" s="46"/>
      <c r="H24" s="46"/>
      <c r="I24" s="46"/>
      <c r="J24" s="71"/>
      <c r="K24" s="72"/>
      <c r="P24" s="3" t="str">
        <f t="shared" si="0"/>
        <v/>
      </c>
    </row>
    <row r="25" spans="4:17">
      <c r="J25" s="64" t="str">
        <f>IF(COUNTA(F19:F24)&lt;2, "Attention, vous devez définir au moins deux objectifs.", COUNTA(F19:F24)&amp;IF(COUNTA(F19:F24)&gt;1," objectifs ont été déterminées"," objectif a été déterminée"))</f>
        <v>Attention, vous devez définir au moins deux objectifs.</v>
      </c>
      <c r="K25" s="64"/>
    </row>
    <row r="27" spans="4:17" ht="15.75">
      <c r="D27" s="53" t="s">
        <v>18</v>
      </c>
      <c r="E27" s="53"/>
      <c r="F27" s="53"/>
      <c r="G27" s="13" t="s">
        <v>19</v>
      </c>
      <c r="H27" s="65" t="s">
        <v>20</v>
      </c>
      <c r="I27" s="65"/>
      <c r="J27" s="13" t="s">
        <v>21</v>
      </c>
      <c r="K27" s="13" t="s">
        <v>22</v>
      </c>
      <c r="P27" s="14">
        <v>1.0416666666666666E-2</v>
      </c>
      <c r="Q27" s="15" t="s">
        <v>23</v>
      </c>
    </row>
    <row r="28" spans="4:17">
      <c r="E28" s="8" t="str">
        <f>IF(ISBLANK(F28), "", 1)</f>
        <v/>
      </c>
      <c r="F28" s="16"/>
      <c r="G28" s="17"/>
      <c r="H28" s="18"/>
      <c r="I28" s="18"/>
      <c r="J28" s="19"/>
      <c r="K28" s="20"/>
      <c r="P28" s="14">
        <v>1.0416666666666666E-2</v>
      </c>
      <c r="Q28" s="15" t="s">
        <v>24</v>
      </c>
    </row>
    <row r="29" spans="4:17">
      <c r="E29" s="9" t="str">
        <f>IF(ISBLANK(F29), "", MAX($E$28:E28)+1)</f>
        <v/>
      </c>
      <c r="F29" s="21"/>
      <c r="G29" s="22"/>
      <c r="H29" s="23"/>
      <c r="I29" s="23"/>
      <c r="J29" s="24"/>
      <c r="K29" s="25"/>
      <c r="P29" s="14">
        <f>P28+$P$27</f>
        <v>2.0833333333333332E-2</v>
      </c>
      <c r="Q29" s="15" t="s">
        <v>25</v>
      </c>
    </row>
    <row r="30" spans="4:17">
      <c r="E30" s="8" t="str">
        <f>IF(ISBLANK(F30), "", MAX($E$28:E29)+1)</f>
        <v/>
      </c>
      <c r="F30" s="16"/>
      <c r="G30" s="17"/>
      <c r="H30" s="18"/>
      <c r="I30" s="18"/>
      <c r="J30" s="19"/>
      <c r="K30" s="20"/>
      <c r="P30" s="14">
        <f t="shared" ref="P30:P46" si="1">P29+$P$27</f>
        <v>3.125E-2</v>
      </c>
      <c r="Q30" s="15" t="s">
        <v>26</v>
      </c>
    </row>
    <row r="31" spans="4:17">
      <c r="E31" s="9" t="str">
        <f>IF(ISBLANK(F31), "", MAX($E$28:E30)+1)</f>
        <v/>
      </c>
      <c r="F31" s="21"/>
      <c r="G31" s="22"/>
      <c r="H31" s="23"/>
      <c r="I31" s="23"/>
      <c r="J31" s="24"/>
      <c r="K31" s="25"/>
      <c r="P31" s="14">
        <f t="shared" si="1"/>
        <v>4.1666666666666664E-2</v>
      </c>
    </row>
    <row r="32" spans="4:17">
      <c r="E32" s="8" t="str">
        <f>IF(ISBLANK(F32), "", MAX($E$28:E31)+1)</f>
        <v/>
      </c>
      <c r="F32" s="16"/>
      <c r="G32" s="17"/>
      <c r="H32" s="18"/>
      <c r="I32" s="18"/>
      <c r="J32" s="19"/>
      <c r="K32" s="20"/>
      <c r="P32" s="14">
        <f t="shared" si="1"/>
        <v>5.2083333333333329E-2</v>
      </c>
    </row>
    <row r="33" spans="5:16">
      <c r="E33" s="9" t="str">
        <f>IF(ISBLANK(F33), "", MAX($E$28:E32)+1)</f>
        <v/>
      </c>
      <c r="F33" s="21"/>
      <c r="G33" s="22"/>
      <c r="H33" s="23"/>
      <c r="I33" s="23"/>
      <c r="J33" s="24"/>
      <c r="K33" s="25"/>
      <c r="P33" s="14">
        <f t="shared" si="1"/>
        <v>6.2499999999999993E-2</v>
      </c>
    </row>
    <row r="34" spans="5:16">
      <c r="E34" s="8" t="str">
        <f>IF(ISBLANK(F34), "", MAX($E$28:E33)+1)</f>
        <v/>
      </c>
      <c r="F34" s="16"/>
      <c r="G34" s="17"/>
      <c r="H34" s="18"/>
      <c r="I34" s="18"/>
      <c r="J34" s="19"/>
      <c r="K34" s="20"/>
      <c r="P34" s="14">
        <f t="shared" si="1"/>
        <v>7.2916666666666657E-2</v>
      </c>
    </row>
    <row r="35" spans="5:16">
      <c r="E35" s="9" t="str">
        <f>IF(ISBLANK(F35), "", MAX($E$28:E34)+1)</f>
        <v/>
      </c>
      <c r="F35" s="21"/>
      <c r="G35" s="22"/>
      <c r="H35" s="23"/>
      <c r="I35" s="23"/>
      <c r="J35" s="24"/>
      <c r="K35" s="25"/>
      <c r="P35" s="14">
        <f t="shared" si="1"/>
        <v>8.3333333333333329E-2</v>
      </c>
    </row>
    <row r="36" spans="5:16">
      <c r="E36" s="8" t="str">
        <f>IF(ISBLANK(F36), "", MAX($E$28:E35)+1)</f>
        <v/>
      </c>
      <c r="F36" s="16"/>
      <c r="G36" s="17"/>
      <c r="H36" s="18"/>
      <c r="I36" s="18"/>
      <c r="J36" s="19"/>
      <c r="K36" s="20"/>
      <c r="P36" s="14">
        <f t="shared" si="1"/>
        <v>9.375E-2</v>
      </c>
    </row>
    <row r="37" spans="5:16">
      <c r="E37" s="9" t="str">
        <f>IF(ISBLANK(F37), "", MAX($E$28:E36)+1)</f>
        <v/>
      </c>
      <c r="F37" s="21"/>
      <c r="G37" s="22"/>
      <c r="H37" s="23"/>
      <c r="I37" s="23"/>
      <c r="J37" s="24"/>
      <c r="K37" s="25"/>
      <c r="P37" s="14">
        <f t="shared" si="1"/>
        <v>0.10416666666666667</v>
      </c>
    </row>
    <row r="38" spans="5:16">
      <c r="E38" s="8" t="str">
        <f>IF(ISBLANK(F38), "", MAX($E$28:E37)+1)</f>
        <v/>
      </c>
      <c r="F38" s="16"/>
      <c r="G38" s="17"/>
      <c r="H38" s="18"/>
      <c r="I38" s="18"/>
      <c r="J38" s="19"/>
      <c r="K38" s="20"/>
      <c r="P38" s="14">
        <f t="shared" si="1"/>
        <v>0.11458333333333334</v>
      </c>
    </row>
    <row r="39" spans="5:16">
      <c r="E39" s="9" t="str">
        <f>IF(ISBLANK(F39), "", MAX($E$28:E38)+1)</f>
        <v/>
      </c>
      <c r="F39" s="21"/>
      <c r="G39" s="22"/>
      <c r="H39" s="23"/>
      <c r="I39" s="23"/>
      <c r="J39" s="24"/>
      <c r="K39" s="25"/>
      <c r="P39" s="14">
        <f t="shared" si="1"/>
        <v>0.125</v>
      </c>
    </row>
    <row r="40" spans="5:16">
      <c r="E40" s="8" t="str">
        <f>IF(ISBLANK(F40), "", MAX($E$28:E39)+1)</f>
        <v/>
      </c>
      <c r="F40" s="16"/>
      <c r="G40" s="17"/>
      <c r="H40" s="18"/>
      <c r="I40" s="18"/>
      <c r="J40" s="19"/>
      <c r="K40" s="20"/>
      <c r="P40" s="14">
        <f t="shared" si="1"/>
        <v>0.13541666666666666</v>
      </c>
    </row>
    <row r="41" spans="5:16">
      <c r="E41" s="9" t="str">
        <f>IF(ISBLANK(F41), "", MAX($E$28:E40)+1)</f>
        <v/>
      </c>
      <c r="F41" s="21"/>
      <c r="G41" s="22"/>
      <c r="H41" s="23"/>
      <c r="I41" s="23"/>
      <c r="J41" s="24"/>
      <c r="K41" s="25"/>
      <c r="P41" s="14">
        <f t="shared" si="1"/>
        <v>0.14583333333333331</v>
      </c>
    </row>
    <row r="42" spans="5:16">
      <c r="E42" s="8" t="str">
        <f>IF(ISBLANK(F42), "", MAX($E$28:E41)+1)</f>
        <v/>
      </c>
      <c r="F42" s="16"/>
      <c r="G42" s="17"/>
      <c r="H42" s="18"/>
      <c r="I42" s="18"/>
      <c r="J42" s="19"/>
      <c r="K42" s="20"/>
      <c r="P42" s="14">
        <f t="shared" si="1"/>
        <v>0.15624999999999997</v>
      </c>
    </row>
    <row r="43" spans="5:16">
      <c r="E43" s="9" t="str">
        <f>IF(ISBLANK(F43), "", MAX($E$28:E42)+1)</f>
        <v/>
      </c>
      <c r="F43" s="21"/>
      <c r="G43" s="22"/>
      <c r="H43" s="23"/>
      <c r="I43" s="23"/>
      <c r="J43" s="24"/>
      <c r="K43" s="25"/>
      <c r="P43" s="14">
        <f t="shared" si="1"/>
        <v>0.16666666666666663</v>
      </c>
    </row>
    <row r="44" spans="5:16">
      <c r="E44" s="8" t="str">
        <f>IF(ISBLANK(F44), "", MAX($E$28:E43)+1)</f>
        <v/>
      </c>
      <c r="F44" s="16"/>
      <c r="G44" s="17"/>
      <c r="H44" s="18"/>
      <c r="I44" s="18"/>
      <c r="J44" s="19"/>
      <c r="K44" s="20"/>
      <c r="P44" s="14">
        <f t="shared" si="1"/>
        <v>0.17708333333333329</v>
      </c>
    </row>
    <row r="45" spans="5:16">
      <c r="E45" s="9" t="str">
        <f>IF(ISBLANK(F45), "", MAX($E$28:E44)+1)</f>
        <v/>
      </c>
      <c r="F45" s="21"/>
      <c r="G45" s="22"/>
      <c r="H45" s="23"/>
      <c r="I45" s="23"/>
      <c r="J45" s="24"/>
      <c r="K45" s="25"/>
      <c r="P45" s="14">
        <f t="shared" si="1"/>
        <v>0.18749999999999994</v>
      </c>
    </row>
    <row r="46" spans="5:16">
      <c r="K46" s="10" t="str">
        <f>IF(COUNTA(F28:F39)&lt;4, "Attention, vous devez définir au moins quatre tâches.", COUNTA(F28:F39)&amp;IF(COUNTA(F28:F39)&gt;1," objectifs ont été déterminées"," objectif a été déterminée"))</f>
        <v>Attention, vous devez définir au moins quatre tâches.</v>
      </c>
      <c r="P46" s="14">
        <f t="shared" si="1"/>
        <v>0.1979166666666666</v>
      </c>
    </row>
    <row r="47" spans="5:16">
      <c r="P47" s="14">
        <f>P46+$P$27</f>
        <v>0.20833333333333326</v>
      </c>
    </row>
    <row r="48" spans="5:16">
      <c r="P48" s="14"/>
    </row>
    <row r="49" spans="2:16" ht="8.65" customHeight="1">
      <c r="B49" s="57">
        <v>2</v>
      </c>
      <c r="C49" s="58"/>
      <c r="D49" s="58"/>
      <c r="E49" s="58"/>
      <c r="F49" s="58"/>
      <c r="G49" s="58"/>
      <c r="H49" s="58"/>
      <c r="I49" s="58"/>
      <c r="J49" s="58"/>
      <c r="K49" s="58"/>
      <c r="P49" s="14"/>
    </row>
    <row r="50" spans="2:16" ht="18.75">
      <c r="B50" s="57"/>
      <c r="C50" s="6" t="s">
        <v>27</v>
      </c>
      <c r="D50" s="6"/>
      <c r="E50" s="6"/>
      <c r="F50" s="6"/>
      <c r="G50" s="6"/>
      <c r="H50" s="6"/>
      <c r="I50" s="6"/>
      <c r="J50" s="6"/>
      <c r="K50" s="7" t="s">
        <v>28</v>
      </c>
      <c r="P50" s="14"/>
    </row>
    <row r="51" spans="2:16">
      <c r="P51" s="14"/>
    </row>
    <row r="52" spans="2:16" ht="15.75">
      <c r="D52" s="11" t="s">
        <v>29</v>
      </c>
      <c r="E52" s="11"/>
      <c r="F52" s="11"/>
      <c r="G52" s="26"/>
      <c r="H52" s="26"/>
      <c r="I52" s="26"/>
      <c r="J52" s="27"/>
      <c r="K52" s="27" t="s">
        <v>30</v>
      </c>
      <c r="P52" s="14"/>
    </row>
    <row r="53" spans="2:16">
      <c r="E53" s="8" t="str">
        <f>IF(ISBLANK(F53), "", 1)</f>
        <v/>
      </c>
      <c r="F53" s="51"/>
      <c r="G53" s="48"/>
      <c r="H53" s="48"/>
      <c r="I53" s="48"/>
      <c r="J53" s="55"/>
      <c r="K53" s="28"/>
      <c r="P53" s="29"/>
    </row>
    <row r="54" spans="2:16">
      <c r="E54" s="9" t="str">
        <f>IF(ISBLANK(F54), "", MAX($E$53:E53)+1)</f>
        <v/>
      </c>
      <c r="F54" s="49"/>
      <c r="G54" s="46"/>
      <c r="H54" s="46"/>
      <c r="I54" s="46"/>
      <c r="J54" s="56"/>
      <c r="K54" s="30"/>
      <c r="P54" s="14"/>
    </row>
    <row r="55" spans="2:16">
      <c r="E55" s="9" t="str">
        <f>IF(ISBLANK(F55), "", MAX($E$53:E54)+1)</f>
        <v/>
      </c>
      <c r="F55" s="51"/>
      <c r="G55" s="48"/>
      <c r="H55" s="48"/>
      <c r="I55" s="48"/>
      <c r="J55" s="55"/>
      <c r="K55" s="28"/>
      <c r="P55" s="14"/>
    </row>
    <row r="56" spans="2:16">
      <c r="E56" s="9" t="str">
        <f>IF(ISBLANK(F56), "", MAX($E$53:E55)+1)</f>
        <v/>
      </c>
      <c r="F56" s="49"/>
      <c r="G56" s="46"/>
      <c r="H56" s="46"/>
      <c r="I56" s="46"/>
      <c r="J56" s="56"/>
      <c r="K56" s="30"/>
      <c r="P56" s="14"/>
    </row>
    <row r="57" spans="2:16">
      <c r="E57" s="9" t="str">
        <f>IF(ISBLANK(F57), "", MAX($E$53:E56)+1)</f>
        <v/>
      </c>
      <c r="F57" s="51"/>
      <c r="G57" s="48"/>
      <c r="H57" s="48"/>
      <c r="I57" s="48"/>
      <c r="J57" s="55"/>
      <c r="K57" s="28"/>
      <c r="P57" s="14"/>
    </row>
    <row r="58" spans="2:16">
      <c r="E58" s="9" t="str">
        <f>IF(ISBLANK(F58), "", MAX($E$53:E57)+1)</f>
        <v/>
      </c>
      <c r="F58" s="49"/>
      <c r="G58" s="46"/>
      <c r="H58" s="46"/>
      <c r="I58" s="46"/>
      <c r="J58" s="56"/>
      <c r="K58" s="30"/>
      <c r="P58" s="14"/>
    </row>
    <row r="59" spans="2:16">
      <c r="E59" s="9" t="str">
        <f>IF(ISBLANK(F59), "", MAX($E$53:E58)+1)</f>
        <v/>
      </c>
      <c r="F59" s="51"/>
      <c r="G59" s="48"/>
      <c r="H59" s="48"/>
      <c r="I59" s="48"/>
      <c r="J59" s="55"/>
      <c r="K59" s="28"/>
      <c r="P59" s="14"/>
    </row>
    <row r="60" spans="2:16">
      <c r="E60" s="9" t="str">
        <f>IF(ISBLANK(F60), "", MAX($E$53:E59)+1)</f>
        <v/>
      </c>
      <c r="F60" s="49"/>
      <c r="G60" s="46"/>
      <c r="H60" s="46"/>
      <c r="I60" s="46"/>
      <c r="J60" s="56"/>
      <c r="K60" s="30"/>
      <c r="P60" s="14"/>
    </row>
    <row r="61" spans="2:16">
      <c r="E61" s="9" t="str">
        <f>IF(ISBLANK(F61), "", MAX($E$53:E60)+1)</f>
        <v/>
      </c>
      <c r="F61" s="51"/>
      <c r="G61" s="48"/>
      <c r="H61" s="48"/>
      <c r="I61" s="48"/>
      <c r="J61" s="55"/>
      <c r="K61" s="28"/>
      <c r="P61" s="14"/>
    </row>
    <row r="62" spans="2:16">
      <c r="E62" s="9" t="str">
        <f>IF(ISBLANK(F62), "", MAX($E$53:E61)+1)</f>
        <v/>
      </c>
      <c r="F62" s="49"/>
      <c r="G62" s="46"/>
      <c r="H62" s="46"/>
      <c r="I62" s="46"/>
      <c r="J62" s="56"/>
      <c r="K62" s="30"/>
      <c r="P62" s="14"/>
    </row>
    <row r="63" spans="2:16">
      <c r="E63" s="9" t="str">
        <f>IF(ISBLANK(F63), "", MAX($E$53:E62)+1)</f>
        <v/>
      </c>
      <c r="F63" s="51"/>
      <c r="G63" s="48"/>
      <c r="H63" s="48"/>
      <c r="I63" s="48"/>
      <c r="J63" s="55"/>
      <c r="K63" s="28"/>
      <c r="P63" s="14"/>
    </row>
    <row r="64" spans="2:16">
      <c r="E64" s="9" t="str">
        <f>IF(ISBLANK(F64), "", MAX($E$53:E63)+1)</f>
        <v/>
      </c>
      <c r="F64" s="49"/>
      <c r="G64" s="46"/>
      <c r="H64" s="46"/>
      <c r="I64" s="46"/>
      <c r="J64" s="56"/>
      <c r="K64" s="30"/>
      <c r="P64" s="14"/>
    </row>
    <row r="65" spans="5:16">
      <c r="E65" s="9" t="str">
        <f>IF(ISBLANK(F65), "", MAX($E$53:E64)+1)</f>
        <v/>
      </c>
      <c r="F65" s="51"/>
      <c r="G65" s="48"/>
      <c r="H65" s="48"/>
      <c r="I65" s="48"/>
      <c r="J65" s="55"/>
      <c r="K65" s="28"/>
      <c r="P65" s="14"/>
    </row>
    <row r="66" spans="5:16">
      <c r="E66" s="9" t="str">
        <f>IF(ISBLANK(F66), "", MAX($E$53:E65)+1)</f>
        <v/>
      </c>
      <c r="F66" s="49"/>
      <c r="G66" s="46"/>
      <c r="H66" s="46"/>
      <c r="I66" s="46"/>
      <c r="J66" s="56"/>
      <c r="K66" s="30"/>
      <c r="P66" s="14"/>
    </row>
    <row r="67" spans="5:16">
      <c r="E67" s="9" t="str">
        <f>IF(ISBLANK(F67), "", MAX($E$53:E66)+1)</f>
        <v/>
      </c>
      <c r="F67" s="51"/>
      <c r="G67" s="48"/>
      <c r="H67" s="48"/>
      <c r="I67" s="48"/>
      <c r="J67" s="55"/>
      <c r="K67" s="28"/>
      <c r="P67" s="14"/>
    </row>
    <row r="68" spans="5:16">
      <c r="E68" s="9" t="str">
        <f>IF(ISBLANK(F68), "", MAX($E$53:E67)+1)</f>
        <v/>
      </c>
      <c r="F68" s="49"/>
      <c r="G68" s="46"/>
      <c r="H68" s="46"/>
      <c r="I68" s="46"/>
      <c r="J68" s="56"/>
      <c r="K68" s="30"/>
      <c r="P68" s="14"/>
    </row>
    <row r="69" spans="5:16">
      <c r="E69" s="9" t="str">
        <f>IF(ISBLANK(F69), "", MAX($E$53:E68)+1)</f>
        <v/>
      </c>
      <c r="F69" s="51"/>
      <c r="G69" s="48"/>
      <c r="H69" s="48"/>
      <c r="I69" s="48"/>
      <c r="J69" s="55"/>
      <c r="K69" s="28"/>
      <c r="P69" s="14"/>
    </row>
    <row r="70" spans="5:16">
      <c r="E70" s="9" t="str">
        <f>IF(ISBLANK(F70), "", MAX($E$53:E69)+1)</f>
        <v/>
      </c>
      <c r="F70" s="49"/>
      <c r="G70" s="46"/>
      <c r="H70" s="46"/>
      <c r="I70" s="46"/>
      <c r="J70" s="56"/>
      <c r="K70" s="30"/>
      <c r="P70" s="14"/>
    </row>
    <row r="71" spans="5:16">
      <c r="E71" s="9" t="str">
        <f>IF(ISBLANK(F71), "", MAX($E$53:E70)+1)</f>
        <v/>
      </c>
      <c r="F71" s="51"/>
      <c r="G71" s="48"/>
      <c r="H71" s="48"/>
      <c r="I71" s="48"/>
      <c r="J71" s="55"/>
      <c r="K71" s="28"/>
      <c r="P71" s="14"/>
    </row>
    <row r="72" spans="5:16">
      <c r="E72" s="9" t="str">
        <f>IF(ISBLANK(F72), "", MAX($E$53:E71)+1)</f>
        <v/>
      </c>
      <c r="F72" s="49"/>
      <c r="G72" s="46"/>
      <c r="H72" s="46"/>
      <c r="I72" s="46"/>
      <c r="J72" s="56"/>
      <c r="K72" s="30"/>
      <c r="P72" s="14"/>
    </row>
    <row r="73" spans="5:16">
      <c r="E73" s="9" t="str">
        <f>IF(ISBLANK(F73), "", MAX($E$53:E72)+1)</f>
        <v/>
      </c>
      <c r="F73" s="51"/>
      <c r="G73" s="48"/>
      <c r="H73" s="48"/>
      <c r="I73" s="48"/>
      <c r="J73" s="55"/>
      <c r="K73" s="28"/>
      <c r="P73" s="14"/>
    </row>
    <row r="74" spans="5:16">
      <c r="E74" s="9" t="str">
        <f>IF(ISBLANK(F74), "", MAX($E$53:E73)+1)</f>
        <v/>
      </c>
      <c r="F74" s="49"/>
      <c r="G74" s="46"/>
      <c r="H74" s="46"/>
      <c r="I74" s="46"/>
      <c r="J74" s="56"/>
      <c r="K74" s="30"/>
      <c r="P74" s="14"/>
    </row>
    <row r="75" spans="5:16">
      <c r="E75" s="9" t="str">
        <f>IF(ISBLANK(F75), "", MAX($E$53:E74)+1)</f>
        <v/>
      </c>
      <c r="F75" s="51"/>
      <c r="G75" s="48"/>
      <c r="H75" s="48"/>
      <c r="I75" s="48"/>
      <c r="J75" s="55"/>
      <c r="K75" s="28"/>
      <c r="P75" s="14"/>
    </row>
    <row r="76" spans="5:16">
      <c r="E76" s="9" t="str">
        <f>IF(ISBLANK(F76), "", MAX($E$53:E75)+1)</f>
        <v/>
      </c>
      <c r="F76" s="49"/>
      <c r="G76" s="46"/>
      <c r="H76" s="46"/>
      <c r="I76" s="46"/>
      <c r="J76" s="56"/>
      <c r="K76" s="30"/>
      <c r="P76" s="14"/>
    </row>
    <row r="77" spans="5:16">
      <c r="E77" s="9" t="str">
        <f>IF(ISBLANK(F77), "", MAX($E$53:E76)+1)</f>
        <v/>
      </c>
      <c r="F77" s="51"/>
      <c r="G77" s="48"/>
      <c r="H77" s="48"/>
      <c r="I77" s="48"/>
      <c r="J77" s="55"/>
      <c r="K77" s="28"/>
      <c r="P77" s="14"/>
    </row>
    <row r="78" spans="5:16">
      <c r="E78" s="9" t="str">
        <f>IF(ISBLANK(F78), "", MAX($E$53:E77)+1)</f>
        <v/>
      </c>
      <c r="F78" s="49"/>
      <c r="G78" s="46"/>
      <c r="H78" s="46"/>
      <c r="I78" s="46"/>
      <c r="J78" s="56"/>
      <c r="K78" s="30"/>
      <c r="P78" s="14"/>
    </row>
    <row r="79" spans="5:16">
      <c r="E79" s="9" t="str">
        <f>IF(ISBLANK(F79), "", MAX($E$53:E78)+1)</f>
        <v/>
      </c>
      <c r="F79" s="51"/>
      <c r="G79" s="48"/>
      <c r="H79" s="48"/>
      <c r="I79" s="48"/>
      <c r="J79" s="55"/>
      <c r="K79" s="28"/>
      <c r="P79" s="14"/>
    </row>
    <row r="80" spans="5:16">
      <c r="E80" s="9" t="str">
        <f>IF(ISBLANK(F80), "", MAX($E$53:E79)+1)</f>
        <v/>
      </c>
      <c r="F80" s="49"/>
      <c r="G80" s="46"/>
      <c r="H80" s="46"/>
      <c r="I80" s="46"/>
      <c r="J80" s="56"/>
      <c r="K80" s="30"/>
      <c r="P80" s="14"/>
    </row>
    <row r="81" spans="2:16">
      <c r="E81" s="9" t="str">
        <f>IF(ISBLANK(F81), "", MAX($E$53:E80)+1)</f>
        <v/>
      </c>
      <c r="F81" s="51"/>
      <c r="G81" s="48"/>
      <c r="H81" s="48"/>
      <c r="I81" s="48"/>
      <c r="J81" s="55"/>
      <c r="K81" s="28"/>
      <c r="P81" s="14"/>
    </row>
    <row r="82" spans="2:16">
      <c r="E82" s="9" t="str">
        <f>IF(ISBLANK(F82), "", MAX($E$53:E81)+1)</f>
        <v/>
      </c>
      <c r="F82" s="49"/>
      <c r="G82" s="46"/>
      <c r="H82" s="46"/>
      <c r="I82" s="46"/>
      <c r="J82" s="56"/>
      <c r="K82" s="30"/>
      <c r="P82" s="14"/>
    </row>
    <row r="83" spans="2:16">
      <c r="E83" s="9" t="str">
        <f>IF(ISBLANK(F83), "", MAX($E$53:E82)+1)</f>
        <v/>
      </c>
      <c r="F83" s="51"/>
      <c r="G83" s="48"/>
      <c r="H83" s="48"/>
      <c r="I83" s="48"/>
      <c r="J83" s="55"/>
      <c r="K83" s="28"/>
      <c r="P83" s="14"/>
    </row>
    <row r="84" spans="2:16">
      <c r="E84" s="9" t="str">
        <f>IF(ISBLANK(F84), "", MAX($E$53:E83)+1)</f>
        <v/>
      </c>
      <c r="F84" s="49"/>
      <c r="G84" s="46"/>
      <c r="H84" s="46"/>
      <c r="I84" s="46"/>
      <c r="J84" s="56"/>
      <c r="K84" s="30"/>
      <c r="P84" s="14"/>
    </row>
    <row r="85" spans="2:16">
      <c r="E85" s="9" t="str">
        <f>IF(ISBLANK(F85), "", MAX($E$53:E84)+1)</f>
        <v/>
      </c>
      <c r="F85" s="51"/>
      <c r="G85" s="48"/>
      <c r="H85" s="48"/>
      <c r="I85" s="48"/>
      <c r="J85" s="55"/>
      <c r="K85" s="28"/>
      <c r="P85" s="14"/>
    </row>
    <row r="86" spans="2:16">
      <c r="E86" s="9" t="str">
        <f>IF(ISBLANK(F86), "", MAX($E$53:E85)+1)</f>
        <v/>
      </c>
      <c r="F86" s="49"/>
      <c r="G86" s="46"/>
      <c r="H86" s="46"/>
      <c r="I86" s="46"/>
      <c r="J86" s="56"/>
      <c r="K86" s="30"/>
      <c r="P86" s="14"/>
    </row>
    <row r="87" spans="2:16">
      <c r="E87" s="9" t="str">
        <f>IF(ISBLANK(F87), "", MAX($E$53:E86)+1)</f>
        <v/>
      </c>
      <c r="F87" s="51"/>
      <c r="G87" s="48"/>
      <c r="H87" s="48"/>
      <c r="I87" s="48"/>
      <c r="J87" s="55"/>
      <c r="K87" s="28"/>
      <c r="P87" s="14"/>
    </row>
    <row r="88" spans="2:16">
      <c r="E88" s="9" t="str">
        <f>IF(ISBLANK(F88), "", MAX($E$53:E87)+1)</f>
        <v/>
      </c>
      <c r="F88" s="49"/>
      <c r="G88" s="46"/>
      <c r="H88" s="46"/>
      <c r="I88" s="46"/>
      <c r="J88" s="56"/>
      <c r="K88" s="30"/>
      <c r="P88" s="14"/>
    </row>
    <row r="89" spans="2:16">
      <c r="P89" s="14"/>
    </row>
    <row r="90" spans="2:16">
      <c r="P90" s="14"/>
    </row>
    <row r="91" spans="2:16">
      <c r="P91" s="14"/>
    </row>
    <row r="92" spans="2:16" ht="8.65" customHeight="1">
      <c r="B92" s="57">
        <v>3</v>
      </c>
      <c r="C92" s="58"/>
      <c r="D92" s="58"/>
      <c r="E92" s="58"/>
      <c r="F92" s="58"/>
      <c r="G92" s="58"/>
      <c r="H92" s="58"/>
      <c r="I92" s="58"/>
      <c r="J92" s="58"/>
      <c r="K92" s="58"/>
    </row>
    <row r="93" spans="2:16" ht="18.75">
      <c r="B93" s="57"/>
      <c r="C93" s="6" t="s">
        <v>31</v>
      </c>
      <c r="D93" s="6"/>
      <c r="E93" s="6"/>
      <c r="F93" s="6"/>
      <c r="G93" s="6"/>
      <c r="H93" s="6"/>
      <c r="I93" s="6"/>
      <c r="J93" s="6"/>
      <c r="K93" s="7" t="s">
        <v>32</v>
      </c>
    </row>
    <row r="95" spans="2:16" ht="15.75">
      <c r="D95" s="11" t="s">
        <v>33</v>
      </c>
      <c r="E95" s="11"/>
      <c r="F95" s="11"/>
      <c r="G95" s="59" t="s">
        <v>34</v>
      </c>
      <c r="H95" s="59"/>
      <c r="I95" s="59"/>
      <c r="J95" s="27" t="s">
        <v>35</v>
      </c>
      <c r="K95" s="26" t="s">
        <v>36</v>
      </c>
    </row>
    <row r="96" spans="2:16">
      <c r="E96" s="8" t="str">
        <f>IF(ISBLANK(E28),"",E28)</f>
        <v/>
      </c>
      <c r="F96" s="31" t="str">
        <f t="shared" ref="E96:F111" si="2">IF(ISBLANK(F28),"",F28)</f>
        <v/>
      </c>
      <c r="G96" s="51"/>
      <c r="H96" s="48"/>
      <c r="I96" s="52"/>
      <c r="J96" s="32"/>
      <c r="K96" s="33"/>
      <c r="P96" s="15">
        <v>0</v>
      </c>
    </row>
    <row r="97" spans="5:16">
      <c r="E97" s="9" t="str">
        <f t="shared" si="2"/>
        <v/>
      </c>
      <c r="F97" s="34" t="str">
        <f t="shared" si="2"/>
        <v/>
      </c>
      <c r="G97" s="49"/>
      <c r="H97" s="46"/>
      <c r="I97" s="50"/>
      <c r="J97" s="35"/>
      <c r="K97" s="36"/>
      <c r="P97" s="15">
        <v>0.1</v>
      </c>
    </row>
    <row r="98" spans="5:16">
      <c r="E98" s="8" t="str">
        <f t="shared" si="2"/>
        <v/>
      </c>
      <c r="F98" s="31" t="str">
        <f t="shared" si="2"/>
        <v/>
      </c>
      <c r="G98" s="51"/>
      <c r="H98" s="48"/>
      <c r="I98" s="52"/>
      <c r="J98" s="32"/>
      <c r="K98" s="33"/>
      <c r="P98" s="15">
        <v>0.2</v>
      </c>
    </row>
    <row r="99" spans="5:16">
      <c r="E99" s="9" t="str">
        <f t="shared" si="2"/>
        <v/>
      </c>
      <c r="F99" s="34" t="str">
        <f t="shared" si="2"/>
        <v/>
      </c>
      <c r="G99" s="49"/>
      <c r="H99" s="46"/>
      <c r="I99" s="50"/>
      <c r="J99" s="35"/>
      <c r="K99" s="36"/>
      <c r="P99" s="15">
        <v>0.3</v>
      </c>
    </row>
    <row r="100" spans="5:16">
      <c r="E100" s="8" t="str">
        <f t="shared" si="2"/>
        <v/>
      </c>
      <c r="F100" s="31" t="str">
        <f t="shared" si="2"/>
        <v/>
      </c>
      <c r="G100" s="51"/>
      <c r="H100" s="48"/>
      <c r="I100" s="52"/>
      <c r="J100" s="32"/>
      <c r="K100" s="33"/>
      <c r="P100" s="15">
        <v>0.4</v>
      </c>
    </row>
    <row r="101" spans="5:16">
      <c r="E101" s="9" t="str">
        <f t="shared" si="2"/>
        <v/>
      </c>
      <c r="F101" s="34" t="str">
        <f t="shared" si="2"/>
        <v/>
      </c>
      <c r="G101" s="49"/>
      <c r="H101" s="46"/>
      <c r="I101" s="50"/>
      <c r="J101" s="35"/>
      <c r="K101" s="36"/>
      <c r="P101" s="15">
        <v>0.5</v>
      </c>
    </row>
    <row r="102" spans="5:16">
      <c r="E102" s="8" t="str">
        <f t="shared" si="2"/>
        <v/>
      </c>
      <c r="F102" s="31" t="str">
        <f t="shared" si="2"/>
        <v/>
      </c>
      <c r="G102" s="51"/>
      <c r="H102" s="48"/>
      <c r="I102" s="52"/>
      <c r="J102" s="32"/>
      <c r="K102" s="33"/>
      <c r="P102" s="15">
        <v>0.6</v>
      </c>
    </row>
    <row r="103" spans="5:16">
      <c r="E103" s="9" t="str">
        <f t="shared" si="2"/>
        <v/>
      </c>
      <c r="F103" s="34" t="str">
        <f t="shared" si="2"/>
        <v/>
      </c>
      <c r="G103" s="49"/>
      <c r="H103" s="46"/>
      <c r="I103" s="50"/>
      <c r="J103" s="35"/>
      <c r="K103" s="36"/>
      <c r="P103" s="15">
        <v>0.7</v>
      </c>
    </row>
    <row r="104" spans="5:16">
      <c r="E104" s="8" t="str">
        <f t="shared" si="2"/>
        <v/>
      </c>
      <c r="F104" s="31" t="str">
        <f t="shared" si="2"/>
        <v/>
      </c>
      <c r="G104" s="51"/>
      <c r="H104" s="48"/>
      <c r="I104" s="52"/>
      <c r="J104" s="32"/>
      <c r="K104" s="33"/>
      <c r="P104" s="15">
        <v>0.8</v>
      </c>
    </row>
    <row r="105" spans="5:16">
      <c r="E105" s="9" t="str">
        <f t="shared" si="2"/>
        <v/>
      </c>
      <c r="F105" s="34" t="str">
        <f t="shared" si="2"/>
        <v/>
      </c>
      <c r="G105" s="49"/>
      <c r="H105" s="46"/>
      <c r="I105" s="50"/>
      <c r="J105" s="35"/>
      <c r="K105" s="36"/>
      <c r="P105" s="15">
        <v>0.9</v>
      </c>
    </row>
    <row r="106" spans="5:16">
      <c r="E106" s="8" t="str">
        <f t="shared" si="2"/>
        <v/>
      </c>
      <c r="F106" s="31" t="str">
        <f t="shared" si="2"/>
        <v/>
      </c>
      <c r="G106" s="51"/>
      <c r="H106" s="48"/>
      <c r="I106" s="52"/>
      <c r="J106" s="32"/>
      <c r="K106" s="33"/>
      <c r="P106" s="15">
        <v>1</v>
      </c>
    </row>
    <row r="107" spans="5:16">
      <c r="E107" s="9" t="str">
        <f t="shared" si="2"/>
        <v/>
      </c>
      <c r="F107" s="34" t="str">
        <f t="shared" si="2"/>
        <v/>
      </c>
      <c r="G107" s="49"/>
      <c r="H107" s="46"/>
      <c r="I107" s="50"/>
      <c r="J107" s="35"/>
      <c r="K107" s="36"/>
      <c r="P107" s="15"/>
    </row>
    <row r="108" spans="5:16">
      <c r="E108" s="8" t="str">
        <f t="shared" si="2"/>
        <v/>
      </c>
      <c r="F108" s="31" t="str">
        <f t="shared" si="2"/>
        <v/>
      </c>
      <c r="G108" s="51"/>
      <c r="H108" s="48"/>
      <c r="I108" s="52"/>
      <c r="J108" s="32"/>
      <c r="K108" s="33"/>
      <c r="P108" s="15"/>
    </row>
    <row r="109" spans="5:16">
      <c r="E109" s="9" t="str">
        <f t="shared" si="2"/>
        <v/>
      </c>
      <c r="F109" s="34" t="str">
        <f t="shared" si="2"/>
        <v/>
      </c>
      <c r="G109" s="49"/>
      <c r="H109" s="46"/>
      <c r="I109" s="50"/>
      <c r="J109" s="35"/>
      <c r="K109" s="36"/>
    </row>
    <row r="110" spans="5:16">
      <c r="E110" s="8" t="str">
        <f t="shared" si="2"/>
        <v/>
      </c>
      <c r="F110" s="31" t="str">
        <f t="shared" si="2"/>
        <v/>
      </c>
      <c r="G110" s="51"/>
      <c r="H110" s="48"/>
      <c r="I110" s="52"/>
      <c r="J110" s="32"/>
      <c r="K110" s="33"/>
    </row>
    <row r="111" spans="5:16">
      <c r="E111" s="9" t="str">
        <f t="shared" si="2"/>
        <v/>
      </c>
      <c r="F111" s="34" t="str">
        <f t="shared" si="2"/>
        <v/>
      </c>
      <c r="G111" s="49"/>
      <c r="H111" s="46"/>
      <c r="I111" s="50"/>
      <c r="J111" s="35"/>
      <c r="K111" s="36"/>
    </row>
    <row r="112" spans="5:16">
      <c r="E112" s="8" t="str">
        <f t="shared" ref="E112:F113" si="3">IF(ISBLANK(E44),"",E44)</f>
        <v/>
      </c>
      <c r="F112" s="31" t="str">
        <f t="shared" si="3"/>
        <v/>
      </c>
      <c r="G112" s="51"/>
      <c r="H112" s="48"/>
      <c r="I112" s="52"/>
      <c r="J112" s="32"/>
      <c r="K112" s="33"/>
    </row>
    <row r="113" spans="4:11">
      <c r="E113" s="9" t="str">
        <f t="shared" si="3"/>
        <v/>
      </c>
      <c r="F113" s="34" t="str">
        <f t="shared" si="3"/>
        <v/>
      </c>
      <c r="G113" s="49"/>
      <c r="H113" s="46"/>
      <c r="I113" s="50"/>
      <c r="J113" s="35"/>
      <c r="K113" s="36"/>
    </row>
    <row r="114" spans="4:11">
      <c r="K114" s="10"/>
    </row>
    <row r="116" spans="4:11" ht="15.75">
      <c r="E116" s="53" t="s">
        <v>37</v>
      </c>
      <c r="F116" s="53"/>
      <c r="G116" s="53"/>
      <c r="H116" s="53"/>
      <c r="I116" s="53"/>
      <c r="J116" s="53"/>
      <c r="K116" s="53"/>
    </row>
    <row r="117" spans="4:11" ht="101.65" customHeight="1">
      <c r="E117" s="47"/>
      <c r="F117" s="47"/>
      <c r="G117" s="47"/>
      <c r="H117" s="47"/>
      <c r="I117" s="47"/>
      <c r="J117" s="47"/>
      <c r="K117" s="47"/>
    </row>
    <row r="120" spans="4:11" ht="15.75">
      <c r="D120" s="11" t="s">
        <v>38</v>
      </c>
      <c r="E120" s="11"/>
      <c r="F120" s="11"/>
      <c r="G120" s="11"/>
      <c r="H120" s="11"/>
      <c r="I120" s="11"/>
      <c r="J120" s="37"/>
      <c r="K120" s="11"/>
    </row>
    <row r="121" spans="4:11">
      <c r="E121" s="8" t="str">
        <f>IF(ISBLANK(F121), "", 1)</f>
        <v/>
      </c>
      <c r="F121" s="48"/>
      <c r="G121" s="48"/>
      <c r="H121" s="48"/>
      <c r="I121" s="48"/>
      <c r="J121" s="48"/>
      <c r="K121" s="48"/>
    </row>
    <row r="122" spans="4:11">
      <c r="E122" s="9" t="str">
        <f>IF(ISBLANK(F122), "", MAX($E$28:E121)+1)</f>
        <v/>
      </c>
      <c r="F122" s="46"/>
      <c r="G122" s="46"/>
      <c r="H122" s="46"/>
      <c r="I122" s="46"/>
      <c r="J122" s="46"/>
      <c r="K122" s="46"/>
    </row>
    <row r="123" spans="4:11">
      <c r="E123" s="8" t="str">
        <f>IF(ISBLANK(F123), "", MAX($E$28:E122)+1)</f>
        <v/>
      </c>
      <c r="F123" s="48"/>
      <c r="G123" s="48"/>
      <c r="H123" s="48"/>
      <c r="I123" s="48"/>
      <c r="J123" s="48"/>
      <c r="K123" s="48"/>
    </row>
    <row r="124" spans="4:11">
      <c r="E124" s="9" t="str">
        <f>IF(ISBLANK(F124), "", MAX($E$28:E123)+1)</f>
        <v/>
      </c>
      <c r="F124" s="46"/>
      <c r="G124" s="46"/>
      <c r="H124" s="46"/>
      <c r="I124" s="46"/>
      <c r="J124" s="46"/>
      <c r="K124" s="46"/>
    </row>
    <row r="125" spans="4:11">
      <c r="E125" s="8" t="str">
        <f>IF(ISBLANK(F125), "", MAX($E$28:E124)+1)</f>
        <v/>
      </c>
      <c r="F125" s="48"/>
      <c r="G125" s="48"/>
      <c r="H125" s="48"/>
      <c r="I125" s="48"/>
      <c r="J125" s="48"/>
      <c r="K125" s="48"/>
    </row>
    <row r="126" spans="4:11">
      <c r="E126" s="9" t="str">
        <f>IF(ISBLANK(F126), "", MAX($E$28:E125)+1)</f>
        <v/>
      </c>
      <c r="F126" s="46"/>
      <c r="G126" s="46"/>
      <c r="H126" s="46"/>
      <c r="I126" s="46"/>
      <c r="J126" s="46"/>
      <c r="K126" s="46"/>
    </row>
    <row r="127" spans="4:11">
      <c r="K127" s="1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9:I19"/>
    <mergeCell ref="J19:K19"/>
    <mergeCell ref="B2:K2"/>
    <mergeCell ref="B3:K3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J18:K18"/>
    <mergeCell ref="D27:F27"/>
    <mergeCell ref="H27:I27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J24:K24"/>
    <mergeCell ref="J25:K25"/>
    <mergeCell ref="F62:J62"/>
    <mergeCell ref="B49:B50"/>
    <mergeCell ref="C49:K49"/>
    <mergeCell ref="F53:J53"/>
    <mergeCell ref="F54:J54"/>
    <mergeCell ref="F55:J55"/>
    <mergeCell ref="F56:J56"/>
    <mergeCell ref="F57:J57"/>
    <mergeCell ref="F58:J58"/>
    <mergeCell ref="F59:J59"/>
    <mergeCell ref="F60:J60"/>
    <mergeCell ref="F61:J61"/>
    <mergeCell ref="F74:J74"/>
    <mergeCell ref="F63:J63"/>
    <mergeCell ref="F64:J64"/>
    <mergeCell ref="F65:J65"/>
    <mergeCell ref="F66:J66"/>
    <mergeCell ref="F67:J67"/>
    <mergeCell ref="F68:J68"/>
    <mergeCell ref="F69:J69"/>
    <mergeCell ref="F70:J70"/>
    <mergeCell ref="F71:J71"/>
    <mergeCell ref="F72:J72"/>
    <mergeCell ref="F73:J73"/>
    <mergeCell ref="F86:J86"/>
    <mergeCell ref="F75:J75"/>
    <mergeCell ref="F76:J76"/>
    <mergeCell ref="F77:J77"/>
    <mergeCell ref="F78:J78"/>
    <mergeCell ref="F79:J79"/>
    <mergeCell ref="F80:J80"/>
    <mergeCell ref="F81:J81"/>
    <mergeCell ref="F82:J82"/>
    <mergeCell ref="F83:J83"/>
    <mergeCell ref="F84:J84"/>
    <mergeCell ref="F85:J85"/>
    <mergeCell ref="G102:I102"/>
    <mergeCell ref="F87:J87"/>
    <mergeCell ref="F88:J88"/>
    <mergeCell ref="B92:B93"/>
    <mergeCell ref="C92:K92"/>
    <mergeCell ref="G95:I95"/>
    <mergeCell ref="G96:I96"/>
    <mergeCell ref="G97:I97"/>
    <mergeCell ref="G98:I98"/>
    <mergeCell ref="G99:I99"/>
    <mergeCell ref="G100:I100"/>
    <mergeCell ref="G101:I101"/>
    <mergeCell ref="E116:K116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F126:K126"/>
    <mergeCell ref="E117:K117"/>
    <mergeCell ref="F121:K121"/>
    <mergeCell ref="F122:K122"/>
    <mergeCell ref="F123:K123"/>
    <mergeCell ref="F124:K124"/>
    <mergeCell ref="F125:K125"/>
  </mergeCells>
  <conditionalFormatting sqref="K16">
    <cfRule type="expression" dxfId="17" priority="12">
      <formula>COUNTA(F13:F15)=0</formula>
    </cfRule>
  </conditionalFormatting>
  <conditionalFormatting sqref="J25">
    <cfRule type="expression" dxfId="16" priority="11">
      <formula>COUNTA($F$19:$F$24)&lt;2</formula>
    </cfRule>
  </conditionalFormatting>
  <conditionalFormatting sqref="K46">
    <cfRule type="expression" dxfId="15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{B9FDF54C-74DD-4F3A-9B9F-F33EB0B97F28}</x14:id>
        </ext>
      </extLst>
    </cfRule>
  </conditionalFormatting>
  <conditionalFormatting sqref="K28:K45">
    <cfRule type="cellIs" dxfId="14" priority="5" operator="equal">
      <formula>"incertain"</formula>
    </cfRule>
    <cfRule type="cellIs" dxfId="13" priority="6" operator="equal">
      <formula>"difficile"</formula>
    </cfRule>
    <cfRule type="cellIs" dxfId="12" priority="7" operator="equal">
      <formula>"moyenne"</formula>
    </cfRule>
    <cfRule type="cellIs" dxfId="11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{6D4E7FDF-E67B-4106-84BE-4F6693B8225A}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{31BD1480-3012-4385-9418-D9773A424031}</x14:id>
        </ext>
      </extLst>
    </cfRule>
  </conditionalFormatting>
  <conditionalFormatting sqref="K114">
    <cfRule type="expression" dxfId="10" priority="2">
      <formula>COUNTA(F111:F113)=0</formula>
    </cfRule>
  </conditionalFormatting>
  <conditionalFormatting sqref="K127">
    <cfRule type="expression" dxfId="9" priority="1">
      <formula>COUNTA(F121:F126)&lt;2</formula>
    </cfRule>
  </conditionalFormatting>
  <dataValidations count="16">
    <dataValidation type="list" allowBlank="1" showInputMessage="1" showErrorMessage="1" promptTitle="Estimation du temps" prompt="Veuillez saisir une estimation réaliste du temps requis à la réalisation de cette tâche." sqref="J28:J45" xr:uid="{97762B39-6A88-4A4F-8EDB-5E701FBD3D36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91DF9BA7-1596-47F2-B8E8-80F33532F668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5161F26C-4DB5-492E-88CD-39F4BE75D81E}">
      <formula1>_xlfn.ANCHORARRAY($Q$13)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F0F0AE40-7F3B-495F-85E2-15A9438876A9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05F44592-A01E-41BC-B26F-56EE496BF3E3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2B082265-5DBB-4BF2-9BC8-D5C9B1427470}">
      <formula1>$P$96:$P$106</formula1>
    </dataValidation>
    <dataValidation allowBlank="1" showInputMessage="1" showErrorMessage="1" promptTitle="Date du début du sprint" prompt="Veuillez saisir la date de début du sprint." sqref="F5:K5" xr:uid="{CC388D7D-485D-4D4C-B9BA-1F7F1003CF83}"/>
    <dataValidation allowBlank="1" showInputMessage="1" showErrorMessage="1" promptTitle="Date du fin du sprint" prompt="Veuillez saisir la date de la fin du sprint." sqref="F7:K7" xr:uid="{DDEB6A63-E733-449C-A588-32D6E17D30A6}"/>
    <dataValidation type="list" allowBlank="1" showInputMessage="1" showErrorMessage="1" promptTitle="Numéro de la rencontre scrum" prompt="Veuillez saisir le numéro de la rencontre scrum depuis le début de ce sprint." sqref="K53:K88" xr:uid="{2377B26D-E347-4E12-A320-611726E316C0}">
      <formula1>"1,2,3,4,5"</formula1>
    </dataValidation>
    <dataValidation allowBlank="1" showInputMessage="1" showErrorMessage="1" promptTitle="Objectif spécifique du Sprint" prompt="Veuillez saisir un objectif spécifique de ce sprint. Soyez concis et précis." sqref="F19:I24" xr:uid="{BB0A10B2-9CFC-4703-9B58-9B72140034D0}"/>
    <dataValidation allowBlank="1" showInputMessage="1" showErrorMessage="1" promptTitle="Éléments d'orientation du Sprint" prompt="Veuillez saisir une orientation significative de ce sprint. Soyez précis et concis." sqref="F13:F15" xr:uid="{0E7FC92C-5DF2-4BCD-8AC9-02DF65FEC05D}"/>
    <dataValidation type="list" allowBlank="1" showInputMessage="1" showErrorMessage="1" promptTitle="Membres" prompt="Sélectionnez les membres de l'équipe qui travailleront en binôme pour réaliser cette tâche." sqref="H28:I45" xr:uid="{828405AE-6180-4542-9764-34F6596667B2}">
      <formula1>PrenomEtudiants</formula1>
    </dataValidation>
    <dataValidation allowBlank="1" showInputMessage="1" showErrorMessage="1" promptTitle="Définition d'une tâche" prompt="Veuillez définir une tâche importante pour ce sprint. Soyez précis et concis." sqref="F28:F45" xr:uid="{5ACE8D9B-5F77-46EF-8941-A2F10E18F84C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49543B99-40E4-43CD-891D-145F06D6E6AC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AA88B303-6768-44D0-95F7-39C800590172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8B578F76-F0D4-42FE-BF35-7A762B63A268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FDF54C-74DD-4F3A-9B9F-F33EB0B97F28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6D4E7FDF-E67B-4106-84BE-4F6693B8225A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31BD1480-3012-4385-9418-D9773A424031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B4E6-7F0E-4E0F-86D9-E515D490564F}">
  <dimension ref="B2:Q127"/>
  <sheetViews>
    <sheetView topLeftCell="A7" workbookViewId="0">
      <selection activeCell="F25" sqref="F25"/>
    </sheetView>
  </sheetViews>
  <sheetFormatPr baseColWidth="10" defaultColWidth="9.28515625" defaultRowHeight="15"/>
  <cols>
    <col min="1" max="1" width="1.28515625" style="3" customWidth="1"/>
    <col min="2" max="2" width="5" style="3" customWidth="1"/>
    <col min="3" max="5" width="3.28515625" style="3" customWidth="1"/>
    <col min="6" max="6" width="66.42578125" style="3" customWidth="1"/>
    <col min="7" max="7" width="21.28515625" style="3" customWidth="1"/>
    <col min="8" max="9" width="14.140625" style="4" customWidth="1"/>
    <col min="10" max="11" width="11.42578125" style="4" customWidth="1"/>
    <col min="12" max="14" width="9.28515625" style="3"/>
    <col min="15" max="15" width="9.28515625" style="3" hidden="1" customWidth="1"/>
    <col min="16" max="16" width="10.140625" style="3" hidden="1" customWidth="1"/>
    <col min="17" max="17" width="9.28515625" style="3" hidden="1" customWidth="1"/>
    <col min="18" max="16384" width="9.28515625" style="3"/>
  </cols>
  <sheetData>
    <row r="2" spans="2:17" ht="30.95" customHeight="1">
      <c r="B2" s="66" t="str">
        <f>"Sprint 3  |   " &amp;'Description du projet'!$C$2</f>
        <v xml:space="preserve">Sprint 3  |   </v>
      </c>
      <c r="C2" s="66"/>
      <c r="D2" s="66"/>
      <c r="E2" s="66"/>
      <c r="F2" s="66"/>
      <c r="G2" s="66"/>
      <c r="H2" s="66"/>
      <c r="I2" s="66"/>
      <c r="J2" s="66"/>
      <c r="K2" s="66"/>
    </row>
    <row r="3" spans="2:17" ht="2.65" customHeight="1"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2:17" ht="18" customHeight="1"/>
    <row r="5" spans="2:17" ht="14.65" customHeight="1">
      <c r="B5" s="5" t="s">
        <v>10</v>
      </c>
      <c r="C5" s="5"/>
      <c r="D5" s="5"/>
      <c r="E5" s="5"/>
      <c r="F5" s="67"/>
      <c r="G5" s="67"/>
      <c r="H5" s="67"/>
      <c r="I5" s="67"/>
      <c r="J5" s="67"/>
      <c r="K5" s="67"/>
    </row>
    <row r="6" spans="2:17" ht="7.7" customHeight="1"/>
    <row r="7" spans="2:17" ht="14.65" customHeight="1">
      <c r="B7" s="68" t="s">
        <v>11</v>
      </c>
      <c r="C7" s="68"/>
      <c r="D7" s="68"/>
      <c r="E7" s="68"/>
      <c r="F7" s="67"/>
      <c r="G7" s="67"/>
      <c r="H7" s="67"/>
      <c r="I7" s="67"/>
      <c r="J7" s="67"/>
      <c r="K7" s="67"/>
    </row>
    <row r="8" spans="2:17" ht="18" customHeight="1"/>
    <row r="9" spans="2:17" ht="8.65" customHeight="1">
      <c r="B9" s="57">
        <v>1</v>
      </c>
      <c r="C9" s="58"/>
      <c r="D9" s="58"/>
      <c r="E9" s="58"/>
      <c r="F9" s="58"/>
      <c r="G9" s="58"/>
      <c r="H9" s="58"/>
      <c r="I9" s="58"/>
      <c r="J9" s="58"/>
      <c r="K9" s="58"/>
    </row>
    <row r="10" spans="2:17" ht="18.75">
      <c r="B10" s="57"/>
      <c r="C10" s="6" t="s">
        <v>12</v>
      </c>
      <c r="D10" s="6"/>
      <c r="E10" s="6"/>
      <c r="F10" s="6"/>
      <c r="G10" s="6"/>
      <c r="H10" s="6"/>
      <c r="I10" s="6"/>
      <c r="J10" s="6"/>
      <c r="K10" s="7" t="s">
        <v>13</v>
      </c>
    </row>
    <row r="11" spans="2:17">
      <c r="O11" s="3" t="s">
        <v>14</v>
      </c>
      <c r="P11" s="3">
        <v>18</v>
      </c>
    </row>
    <row r="12" spans="2:17" ht="15.75">
      <c r="D12" s="53" t="s">
        <v>15</v>
      </c>
      <c r="E12" s="53"/>
      <c r="F12" s="53"/>
      <c r="G12" s="53"/>
      <c r="H12" s="53"/>
      <c r="I12" s="53"/>
      <c r="J12" s="53"/>
      <c r="K12" s="53"/>
    </row>
    <row r="13" spans="2:17">
      <c r="E13" s="8" t="str">
        <f>IF(ISBLANK(F13), "", 1)</f>
        <v/>
      </c>
      <c r="F13" s="48"/>
      <c r="G13" s="48"/>
      <c r="H13" s="48"/>
      <c r="I13" s="48"/>
      <c r="J13" s="48"/>
      <c r="K13" s="48"/>
      <c r="P13" s="3" t="str">
        <f>IF(ISBLANK(F13),"", E13&amp; " - " &amp;IF(LEN(F13)&lt;$P$11,F13,LEFT(F13,$P$11) &amp; "…"))</f>
        <v/>
      </c>
      <c r="Q13" s="3" t="e">
        <f t="array" aca="1" ref="Q13" ca="1">_xlfn.UNIQUE(_xlfn._xlws.FILTER($P$13:$P$15,NOT(ISBLANK($P$13:$P$15))))</f>
        <v>#NAME?</v>
      </c>
    </row>
    <row r="14" spans="2:17">
      <c r="E14" s="9" t="str">
        <f>IF(ISBLANK(F14), "", MAX($E$13:E13)+1)</f>
        <v/>
      </c>
      <c r="F14" s="46"/>
      <c r="G14" s="46"/>
      <c r="H14" s="46"/>
      <c r="I14" s="46"/>
      <c r="J14" s="46"/>
      <c r="K14" s="46"/>
      <c r="P14" s="3" t="str">
        <f>IF(ISBLANK(F14),"", E14&amp; " - " &amp;IF(LEN(F14)&lt;$P$11,F14,LEFT(F14,$P$11) &amp; "…"))</f>
        <v/>
      </c>
    </row>
    <row r="15" spans="2:17">
      <c r="E15" s="8" t="str">
        <f>IF(ISBLANK(F15), "", MAX($E$13:E14)+1)</f>
        <v/>
      </c>
      <c r="F15" s="48"/>
      <c r="G15" s="48"/>
      <c r="H15" s="48"/>
      <c r="I15" s="48"/>
      <c r="J15" s="48"/>
      <c r="K15" s="48"/>
      <c r="P15" s="3" t="str">
        <f>IF(ISBLANK(F15),"", E15&amp; " - " &amp;IF(LEN(F15)&lt;$P$11,F15,LEFT(F15,$P$11) &amp; "…"))</f>
        <v/>
      </c>
    </row>
    <row r="16" spans="2:17">
      <c r="K16" s="10" t="str">
        <f>IF(COUNTA(F13:F15)=0, "Attention, vous devez définir au moins une orientation.", COUNTA(F13:F15)&amp;IF(COUNTA(F13:F15)&gt;1," orientations ont été déterminées"," orientation a été déterminée"))</f>
        <v>Attention, vous devez définir au moins une orientation.</v>
      </c>
    </row>
    <row r="18" spans="4:17" ht="15.75">
      <c r="D18" s="11" t="s">
        <v>16</v>
      </c>
      <c r="E18" s="11"/>
      <c r="F18" s="11"/>
      <c r="G18" s="11"/>
      <c r="H18" s="12"/>
      <c r="I18" s="12"/>
      <c r="J18" s="65" t="s">
        <v>17</v>
      </c>
      <c r="K18" s="65"/>
    </row>
    <row r="19" spans="4:17">
      <c r="E19" s="8" t="str">
        <f>IF(ISBLANK(F19), "", 1)</f>
        <v/>
      </c>
      <c r="F19" s="48"/>
      <c r="G19" s="48"/>
      <c r="H19" s="48"/>
      <c r="I19" s="48"/>
      <c r="J19" s="69"/>
      <c r="K19" s="70"/>
      <c r="P19" s="3" t="str">
        <f t="shared" ref="P19:P24" si="0">IF(ISBLANK(F19),"", E19&amp; " - " &amp;IF(LEN(F19)&lt;$P$11,F19,LEFT(F19,$P$11) &amp; "…"))</f>
        <v/>
      </c>
      <c r="Q19" s="3" t="e">
        <f t="array" aca="1" ref="Q19" ca="1">_xlfn.UNIQUE(_xlfn._xlws.FILTER($P$19:$P$24,NOT(ISBLANK($P$19:$P$24))))</f>
        <v>#NAME?</v>
      </c>
    </row>
    <row r="20" spans="4:17">
      <c r="E20" s="9" t="str">
        <f>IF(ISBLANK(F20), "", MAX($E$19:E19)+1)</f>
        <v/>
      </c>
      <c r="F20" s="46"/>
      <c r="G20" s="46"/>
      <c r="H20" s="46"/>
      <c r="I20" s="46"/>
      <c r="J20" s="71"/>
      <c r="K20" s="72"/>
      <c r="P20" s="3" t="str">
        <f t="shared" si="0"/>
        <v/>
      </c>
    </row>
    <row r="21" spans="4:17">
      <c r="E21" s="8" t="str">
        <f>IF(ISBLANK(F21), "", MAX($E$19:E20)+1)</f>
        <v/>
      </c>
      <c r="F21" s="48"/>
      <c r="G21" s="48"/>
      <c r="H21" s="48"/>
      <c r="I21" s="48"/>
      <c r="J21" s="73"/>
      <c r="K21" s="74"/>
      <c r="P21" s="3" t="str">
        <f t="shared" si="0"/>
        <v/>
      </c>
    </row>
    <row r="22" spans="4:17">
      <c r="E22" s="9" t="str">
        <f>IF(ISBLANK(F22), "", MAX($E$19:E21)+1)</f>
        <v/>
      </c>
      <c r="F22" s="46"/>
      <c r="G22" s="46"/>
      <c r="H22" s="46"/>
      <c r="I22" s="46"/>
      <c r="J22" s="75"/>
      <c r="K22" s="76"/>
      <c r="P22" s="3" t="str">
        <f t="shared" si="0"/>
        <v/>
      </c>
    </row>
    <row r="23" spans="4:17">
      <c r="E23" s="8" t="str">
        <f>IF(ISBLANK(F23), "", MAX($E$19:E22)+1)</f>
        <v/>
      </c>
      <c r="F23" s="48"/>
      <c r="G23" s="48"/>
      <c r="H23" s="48"/>
      <c r="I23" s="48"/>
      <c r="J23" s="73"/>
      <c r="K23" s="74"/>
      <c r="P23" s="3" t="str">
        <f t="shared" si="0"/>
        <v/>
      </c>
    </row>
    <row r="24" spans="4:17">
      <c r="E24" s="9" t="str">
        <f>IF(ISBLANK(F24), "", MAX($E$19:E23)+1)</f>
        <v/>
      </c>
      <c r="F24" s="46"/>
      <c r="G24" s="46"/>
      <c r="H24" s="46"/>
      <c r="I24" s="46"/>
      <c r="J24" s="75"/>
      <c r="K24" s="76"/>
      <c r="P24" s="3" t="str">
        <f t="shared" si="0"/>
        <v/>
      </c>
    </row>
    <row r="25" spans="4:17">
      <c r="J25" s="64" t="str">
        <f>IF(COUNTA(F19:F24)&lt;2, "Attention, vous devez définir au moins deux objectifs.", COUNTA(F19:F24)&amp;IF(COUNTA(F19:F24)&gt;1," objectifs ont été déterminées"," objectif a été déterminée"))</f>
        <v>Attention, vous devez définir au moins deux objectifs.</v>
      </c>
      <c r="K25" s="64"/>
    </row>
    <row r="27" spans="4:17" ht="15.75">
      <c r="D27" s="53" t="s">
        <v>18</v>
      </c>
      <c r="E27" s="53"/>
      <c r="F27" s="53"/>
      <c r="G27" s="13" t="s">
        <v>19</v>
      </c>
      <c r="H27" s="65" t="s">
        <v>20</v>
      </c>
      <c r="I27" s="65"/>
      <c r="J27" s="13" t="s">
        <v>21</v>
      </c>
      <c r="K27" s="13" t="s">
        <v>22</v>
      </c>
      <c r="P27" s="14">
        <v>1.0416666666666666E-2</v>
      </c>
      <c r="Q27" s="15" t="s">
        <v>23</v>
      </c>
    </row>
    <row r="28" spans="4:17">
      <c r="E28" s="8" t="str">
        <f>IF(ISBLANK(F28), "", 1)</f>
        <v/>
      </c>
      <c r="F28" s="16"/>
      <c r="G28" s="17"/>
      <c r="H28" s="18"/>
      <c r="I28" s="18"/>
      <c r="J28" s="19"/>
      <c r="K28" s="20"/>
      <c r="P28" s="14">
        <v>1.0416666666666666E-2</v>
      </c>
      <c r="Q28" s="15" t="s">
        <v>24</v>
      </c>
    </row>
    <row r="29" spans="4:17">
      <c r="E29" s="9" t="str">
        <f>IF(ISBLANK(F29), "", MAX($E$28:E28)+1)</f>
        <v/>
      </c>
      <c r="F29" s="21"/>
      <c r="G29" s="22"/>
      <c r="H29" s="23"/>
      <c r="I29" s="23"/>
      <c r="J29" s="24"/>
      <c r="K29" s="25"/>
      <c r="P29" s="14">
        <f>P28+$P$27</f>
        <v>2.0833333333333332E-2</v>
      </c>
      <c r="Q29" s="15" t="s">
        <v>25</v>
      </c>
    </row>
    <row r="30" spans="4:17">
      <c r="E30" s="8" t="str">
        <f>IF(ISBLANK(F30), "", MAX($E$28:E29)+1)</f>
        <v/>
      </c>
      <c r="F30" s="16"/>
      <c r="G30" s="17"/>
      <c r="H30" s="18"/>
      <c r="I30" s="18"/>
      <c r="J30" s="19"/>
      <c r="K30" s="20"/>
      <c r="P30" s="14">
        <f t="shared" ref="P30:P46" si="1">P29+$P$27</f>
        <v>3.125E-2</v>
      </c>
      <c r="Q30" s="15" t="s">
        <v>26</v>
      </c>
    </row>
    <row r="31" spans="4:17">
      <c r="E31" s="9" t="str">
        <f>IF(ISBLANK(F31), "", MAX($E$28:E30)+1)</f>
        <v/>
      </c>
      <c r="F31" s="21"/>
      <c r="G31" s="22"/>
      <c r="H31" s="23"/>
      <c r="I31" s="23"/>
      <c r="J31" s="24"/>
      <c r="K31" s="25"/>
      <c r="P31" s="14">
        <f t="shared" si="1"/>
        <v>4.1666666666666664E-2</v>
      </c>
    </row>
    <row r="32" spans="4:17">
      <c r="E32" s="8" t="str">
        <f>IF(ISBLANK(F32), "", MAX($E$28:E31)+1)</f>
        <v/>
      </c>
      <c r="F32" s="16"/>
      <c r="G32" s="17"/>
      <c r="H32" s="18"/>
      <c r="I32" s="18"/>
      <c r="J32" s="19"/>
      <c r="K32" s="20"/>
      <c r="P32" s="14">
        <f t="shared" si="1"/>
        <v>5.2083333333333329E-2</v>
      </c>
    </row>
    <row r="33" spans="5:16">
      <c r="E33" s="9" t="str">
        <f>IF(ISBLANK(F33), "", MAX($E$28:E32)+1)</f>
        <v/>
      </c>
      <c r="F33" s="21"/>
      <c r="G33" s="22"/>
      <c r="H33" s="23"/>
      <c r="I33" s="23"/>
      <c r="J33" s="24"/>
      <c r="K33" s="25"/>
      <c r="P33" s="14">
        <f t="shared" si="1"/>
        <v>6.2499999999999993E-2</v>
      </c>
    </row>
    <row r="34" spans="5:16">
      <c r="E34" s="8" t="str">
        <f>IF(ISBLANK(F34), "", MAX($E$28:E33)+1)</f>
        <v/>
      </c>
      <c r="F34" s="16"/>
      <c r="G34" s="17"/>
      <c r="H34" s="18"/>
      <c r="I34" s="18"/>
      <c r="J34" s="19"/>
      <c r="K34" s="20"/>
      <c r="P34" s="14">
        <f t="shared" si="1"/>
        <v>7.2916666666666657E-2</v>
      </c>
    </row>
    <row r="35" spans="5:16">
      <c r="E35" s="9" t="str">
        <f>IF(ISBLANK(F35), "", MAX($E$28:E34)+1)</f>
        <v/>
      </c>
      <c r="F35" s="21"/>
      <c r="G35" s="22"/>
      <c r="H35" s="23"/>
      <c r="I35" s="23"/>
      <c r="J35" s="24"/>
      <c r="K35" s="25"/>
      <c r="P35" s="14">
        <f t="shared" si="1"/>
        <v>8.3333333333333329E-2</v>
      </c>
    </row>
    <row r="36" spans="5:16">
      <c r="E36" s="8" t="str">
        <f>IF(ISBLANK(F36), "", MAX($E$28:E35)+1)</f>
        <v/>
      </c>
      <c r="F36" s="16"/>
      <c r="G36" s="17"/>
      <c r="H36" s="18"/>
      <c r="I36" s="18"/>
      <c r="J36" s="19"/>
      <c r="K36" s="20"/>
      <c r="P36" s="14">
        <f t="shared" si="1"/>
        <v>9.375E-2</v>
      </c>
    </row>
    <row r="37" spans="5:16">
      <c r="E37" s="9" t="str">
        <f>IF(ISBLANK(F37), "", MAX($E$28:E36)+1)</f>
        <v/>
      </c>
      <c r="F37" s="21"/>
      <c r="G37" s="22"/>
      <c r="H37" s="23"/>
      <c r="I37" s="23"/>
      <c r="J37" s="24"/>
      <c r="K37" s="25"/>
      <c r="P37" s="14">
        <f t="shared" si="1"/>
        <v>0.10416666666666667</v>
      </c>
    </row>
    <row r="38" spans="5:16">
      <c r="E38" s="8" t="str">
        <f>IF(ISBLANK(F38), "", MAX($E$28:E37)+1)</f>
        <v/>
      </c>
      <c r="F38" s="16"/>
      <c r="G38" s="17"/>
      <c r="H38" s="18"/>
      <c r="I38" s="18"/>
      <c r="J38" s="19"/>
      <c r="K38" s="20"/>
      <c r="P38" s="14">
        <f t="shared" si="1"/>
        <v>0.11458333333333334</v>
      </c>
    </row>
    <row r="39" spans="5:16">
      <c r="E39" s="9" t="str">
        <f>IF(ISBLANK(F39), "", MAX($E$28:E38)+1)</f>
        <v/>
      </c>
      <c r="F39" s="21"/>
      <c r="G39" s="22"/>
      <c r="H39" s="23"/>
      <c r="I39" s="23"/>
      <c r="J39" s="24"/>
      <c r="K39" s="25"/>
      <c r="P39" s="14">
        <f t="shared" si="1"/>
        <v>0.125</v>
      </c>
    </row>
    <row r="40" spans="5:16">
      <c r="E40" s="8" t="str">
        <f>IF(ISBLANK(F40), "", MAX($E$28:E39)+1)</f>
        <v/>
      </c>
      <c r="F40" s="16"/>
      <c r="G40" s="17"/>
      <c r="H40" s="18"/>
      <c r="I40" s="18"/>
      <c r="J40" s="19"/>
      <c r="K40" s="20"/>
      <c r="P40" s="14">
        <f t="shared" si="1"/>
        <v>0.13541666666666666</v>
      </c>
    </row>
    <row r="41" spans="5:16">
      <c r="E41" s="9" t="str">
        <f>IF(ISBLANK(F41), "", MAX($E$28:E40)+1)</f>
        <v/>
      </c>
      <c r="F41" s="21"/>
      <c r="G41" s="22"/>
      <c r="H41" s="23"/>
      <c r="I41" s="23"/>
      <c r="J41" s="24"/>
      <c r="K41" s="25"/>
      <c r="P41" s="14">
        <f t="shared" si="1"/>
        <v>0.14583333333333331</v>
      </c>
    </row>
    <row r="42" spans="5:16">
      <c r="E42" s="8" t="str">
        <f>IF(ISBLANK(F42), "", MAX($E$28:E41)+1)</f>
        <v/>
      </c>
      <c r="F42" s="16"/>
      <c r="G42" s="17"/>
      <c r="H42" s="18"/>
      <c r="I42" s="18"/>
      <c r="J42" s="19"/>
      <c r="K42" s="20"/>
      <c r="P42" s="14">
        <f t="shared" si="1"/>
        <v>0.15624999999999997</v>
      </c>
    </row>
    <row r="43" spans="5:16">
      <c r="E43" s="9" t="str">
        <f>IF(ISBLANK(F43), "", MAX($E$28:E42)+1)</f>
        <v/>
      </c>
      <c r="F43" s="21"/>
      <c r="G43" s="22"/>
      <c r="H43" s="23"/>
      <c r="I43" s="23"/>
      <c r="J43" s="24"/>
      <c r="K43" s="25"/>
      <c r="P43" s="14">
        <f t="shared" si="1"/>
        <v>0.16666666666666663</v>
      </c>
    </row>
    <row r="44" spans="5:16">
      <c r="E44" s="8" t="str">
        <f>IF(ISBLANK(F44), "", MAX($E$28:E43)+1)</f>
        <v/>
      </c>
      <c r="F44" s="16"/>
      <c r="G44" s="17"/>
      <c r="H44" s="18"/>
      <c r="I44" s="18"/>
      <c r="J44" s="19"/>
      <c r="K44" s="20"/>
      <c r="P44" s="14">
        <f t="shared" si="1"/>
        <v>0.17708333333333329</v>
      </c>
    </row>
    <row r="45" spans="5:16">
      <c r="E45" s="9" t="str">
        <f>IF(ISBLANK(F45), "", MAX($E$28:E44)+1)</f>
        <v/>
      </c>
      <c r="F45" s="21"/>
      <c r="G45" s="22"/>
      <c r="H45" s="23"/>
      <c r="I45" s="23"/>
      <c r="J45" s="24"/>
      <c r="K45" s="25"/>
      <c r="P45" s="14">
        <f t="shared" si="1"/>
        <v>0.18749999999999994</v>
      </c>
    </row>
    <row r="46" spans="5:16">
      <c r="K46" s="10" t="str">
        <f>IF(COUNTA(F28:F39)&lt;4, "Attention, vous devez définir au moins quatre tâches.", COUNTA(F28:F39)&amp;IF(COUNTA(F28:F39)&gt;1," objectifs ont été déterminées"," objectif a été déterminée"))</f>
        <v>Attention, vous devez définir au moins quatre tâches.</v>
      </c>
      <c r="P46" s="14">
        <f t="shared" si="1"/>
        <v>0.1979166666666666</v>
      </c>
    </row>
    <row r="47" spans="5:16">
      <c r="P47" s="14">
        <f>P46+$P$27</f>
        <v>0.20833333333333326</v>
      </c>
    </row>
    <row r="48" spans="5:16">
      <c r="P48" s="14"/>
    </row>
    <row r="49" spans="2:16" ht="8.65" customHeight="1">
      <c r="B49" s="57">
        <v>2</v>
      </c>
      <c r="C49" s="58"/>
      <c r="D49" s="58"/>
      <c r="E49" s="58"/>
      <c r="F49" s="58"/>
      <c r="G49" s="58"/>
      <c r="H49" s="58"/>
      <c r="I49" s="58"/>
      <c r="J49" s="58"/>
      <c r="K49" s="58"/>
      <c r="P49" s="14"/>
    </row>
    <row r="50" spans="2:16" ht="18.75">
      <c r="B50" s="57"/>
      <c r="C50" s="6" t="s">
        <v>27</v>
      </c>
      <c r="D50" s="6"/>
      <c r="E50" s="6"/>
      <c r="F50" s="6"/>
      <c r="G50" s="6"/>
      <c r="H50" s="6"/>
      <c r="I50" s="6"/>
      <c r="J50" s="6"/>
      <c r="K50" s="7" t="s">
        <v>28</v>
      </c>
      <c r="P50" s="14"/>
    </row>
    <row r="51" spans="2:16">
      <c r="P51" s="14"/>
    </row>
    <row r="52" spans="2:16" ht="15.75">
      <c r="D52" s="11" t="s">
        <v>29</v>
      </c>
      <c r="E52" s="11"/>
      <c r="F52" s="11"/>
      <c r="G52" s="26"/>
      <c r="H52" s="26"/>
      <c r="I52" s="26"/>
      <c r="J52" s="27"/>
      <c r="K52" s="27" t="s">
        <v>30</v>
      </c>
      <c r="P52" s="14"/>
    </row>
    <row r="53" spans="2:16">
      <c r="E53" s="8" t="str">
        <f>IF(ISBLANK(F53), "", 1)</f>
        <v/>
      </c>
      <c r="F53" s="51"/>
      <c r="G53" s="48"/>
      <c r="H53" s="48"/>
      <c r="I53" s="48"/>
      <c r="J53" s="55"/>
      <c r="K53" s="28"/>
      <c r="P53" s="29"/>
    </row>
    <row r="54" spans="2:16">
      <c r="E54" s="9" t="str">
        <f>IF(ISBLANK(F54), "", MAX($E$53:E53)+1)</f>
        <v/>
      </c>
      <c r="F54" s="49"/>
      <c r="G54" s="46"/>
      <c r="H54" s="46"/>
      <c r="I54" s="46"/>
      <c r="J54" s="56"/>
      <c r="K54" s="30"/>
      <c r="P54" s="14"/>
    </row>
    <row r="55" spans="2:16">
      <c r="E55" s="9" t="str">
        <f>IF(ISBLANK(F55), "", MAX($E$53:E54)+1)</f>
        <v/>
      </c>
      <c r="F55" s="51"/>
      <c r="G55" s="48"/>
      <c r="H55" s="48"/>
      <c r="I55" s="48"/>
      <c r="J55" s="55"/>
      <c r="K55" s="28"/>
      <c r="P55" s="14"/>
    </row>
    <row r="56" spans="2:16">
      <c r="E56" s="9" t="str">
        <f>IF(ISBLANK(F56), "", MAX($E$53:E55)+1)</f>
        <v/>
      </c>
      <c r="F56" s="49"/>
      <c r="G56" s="46"/>
      <c r="H56" s="46"/>
      <c r="I56" s="46"/>
      <c r="J56" s="56"/>
      <c r="K56" s="30"/>
      <c r="P56" s="14"/>
    </row>
    <row r="57" spans="2:16">
      <c r="E57" s="9" t="str">
        <f>IF(ISBLANK(F57), "", MAX($E$53:E56)+1)</f>
        <v/>
      </c>
      <c r="F57" s="51"/>
      <c r="G57" s="48"/>
      <c r="H57" s="48"/>
      <c r="I57" s="48"/>
      <c r="J57" s="55"/>
      <c r="K57" s="28"/>
      <c r="P57" s="14"/>
    </row>
    <row r="58" spans="2:16">
      <c r="E58" s="9" t="str">
        <f>IF(ISBLANK(F58), "", MAX($E$53:E57)+1)</f>
        <v/>
      </c>
      <c r="F58" s="49"/>
      <c r="G58" s="46"/>
      <c r="H58" s="46"/>
      <c r="I58" s="46"/>
      <c r="J58" s="56"/>
      <c r="K58" s="30"/>
      <c r="P58" s="14"/>
    </row>
    <row r="59" spans="2:16">
      <c r="E59" s="9" t="str">
        <f>IF(ISBLANK(F59), "", MAX($E$53:E58)+1)</f>
        <v/>
      </c>
      <c r="F59" s="51"/>
      <c r="G59" s="48"/>
      <c r="H59" s="48"/>
      <c r="I59" s="48"/>
      <c r="J59" s="55"/>
      <c r="K59" s="28"/>
      <c r="P59" s="14"/>
    </row>
    <row r="60" spans="2:16">
      <c r="E60" s="9" t="str">
        <f>IF(ISBLANK(F60), "", MAX($E$53:E59)+1)</f>
        <v/>
      </c>
      <c r="F60" s="49"/>
      <c r="G60" s="46"/>
      <c r="H60" s="46"/>
      <c r="I60" s="46"/>
      <c r="J60" s="56"/>
      <c r="K60" s="30"/>
      <c r="P60" s="14"/>
    </row>
    <row r="61" spans="2:16">
      <c r="E61" s="9" t="str">
        <f>IF(ISBLANK(F61), "", MAX($E$53:E60)+1)</f>
        <v/>
      </c>
      <c r="F61" s="51"/>
      <c r="G61" s="48"/>
      <c r="H61" s="48"/>
      <c r="I61" s="48"/>
      <c r="J61" s="55"/>
      <c r="K61" s="28"/>
      <c r="P61" s="14"/>
    </row>
    <row r="62" spans="2:16">
      <c r="E62" s="9" t="str">
        <f>IF(ISBLANK(F62), "", MAX($E$53:E61)+1)</f>
        <v/>
      </c>
      <c r="F62" s="49"/>
      <c r="G62" s="46"/>
      <c r="H62" s="46"/>
      <c r="I62" s="46"/>
      <c r="J62" s="56"/>
      <c r="K62" s="30"/>
      <c r="P62" s="14"/>
    </row>
    <row r="63" spans="2:16">
      <c r="E63" s="9" t="str">
        <f>IF(ISBLANK(F63), "", MAX($E$53:E62)+1)</f>
        <v/>
      </c>
      <c r="F63" s="51"/>
      <c r="G63" s="48"/>
      <c r="H63" s="48"/>
      <c r="I63" s="48"/>
      <c r="J63" s="55"/>
      <c r="K63" s="28"/>
      <c r="P63" s="14"/>
    </row>
    <row r="64" spans="2:16">
      <c r="E64" s="9" t="str">
        <f>IF(ISBLANK(F64), "", MAX($E$53:E63)+1)</f>
        <v/>
      </c>
      <c r="F64" s="49"/>
      <c r="G64" s="46"/>
      <c r="H64" s="46"/>
      <c r="I64" s="46"/>
      <c r="J64" s="56"/>
      <c r="K64" s="30"/>
      <c r="P64" s="14"/>
    </row>
    <row r="65" spans="5:16">
      <c r="E65" s="9" t="str">
        <f>IF(ISBLANK(F65), "", MAX($E$53:E64)+1)</f>
        <v/>
      </c>
      <c r="F65" s="51"/>
      <c r="G65" s="48"/>
      <c r="H65" s="48"/>
      <c r="I65" s="48"/>
      <c r="J65" s="55"/>
      <c r="K65" s="28"/>
      <c r="P65" s="14"/>
    </row>
    <row r="66" spans="5:16">
      <c r="E66" s="9" t="str">
        <f>IF(ISBLANK(F66), "", MAX($E$53:E65)+1)</f>
        <v/>
      </c>
      <c r="F66" s="49"/>
      <c r="G66" s="46"/>
      <c r="H66" s="46"/>
      <c r="I66" s="46"/>
      <c r="J66" s="56"/>
      <c r="K66" s="30"/>
      <c r="P66" s="14"/>
    </row>
    <row r="67" spans="5:16">
      <c r="E67" s="9" t="str">
        <f>IF(ISBLANK(F67), "", MAX($E$53:E66)+1)</f>
        <v/>
      </c>
      <c r="F67" s="51"/>
      <c r="G67" s="48"/>
      <c r="H67" s="48"/>
      <c r="I67" s="48"/>
      <c r="J67" s="55"/>
      <c r="K67" s="28"/>
      <c r="P67" s="14"/>
    </row>
    <row r="68" spans="5:16">
      <c r="E68" s="9" t="str">
        <f>IF(ISBLANK(F68), "", MAX($E$53:E67)+1)</f>
        <v/>
      </c>
      <c r="F68" s="49"/>
      <c r="G68" s="46"/>
      <c r="H68" s="46"/>
      <c r="I68" s="46"/>
      <c r="J68" s="56"/>
      <c r="K68" s="30"/>
      <c r="P68" s="14"/>
    </row>
    <row r="69" spans="5:16">
      <c r="E69" s="9" t="str">
        <f>IF(ISBLANK(F69), "", MAX($E$53:E68)+1)</f>
        <v/>
      </c>
      <c r="F69" s="51"/>
      <c r="G69" s="48"/>
      <c r="H69" s="48"/>
      <c r="I69" s="48"/>
      <c r="J69" s="55"/>
      <c r="K69" s="28"/>
      <c r="P69" s="14"/>
    </row>
    <row r="70" spans="5:16">
      <c r="E70" s="9" t="str">
        <f>IF(ISBLANK(F70), "", MAX($E$53:E69)+1)</f>
        <v/>
      </c>
      <c r="F70" s="49"/>
      <c r="G70" s="46"/>
      <c r="H70" s="46"/>
      <c r="I70" s="46"/>
      <c r="J70" s="56"/>
      <c r="K70" s="30"/>
      <c r="P70" s="14"/>
    </row>
    <row r="71" spans="5:16">
      <c r="E71" s="9" t="str">
        <f>IF(ISBLANK(F71), "", MAX($E$53:E70)+1)</f>
        <v/>
      </c>
      <c r="F71" s="51"/>
      <c r="G71" s="48"/>
      <c r="H71" s="48"/>
      <c r="I71" s="48"/>
      <c r="J71" s="55"/>
      <c r="K71" s="28"/>
      <c r="P71" s="14"/>
    </row>
    <row r="72" spans="5:16">
      <c r="E72" s="9" t="str">
        <f>IF(ISBLANK(F72), "", MAX($E$53:E71)+1)</f>
        <v/>
      </c>
      <c r="F72" s="49"/>
      <c r="G72" s="46"/>
      <c r="H72" s="46"/>
      <c r="I72" s="46"/>
      <c r="J72" s="56"/>
      <c r="K72" s="30"/>
      <c r="P72" s="14"/>
    </row>
    <row r="73" spans="5:16">
      <c r="E73" s="9" t="str">
        <f>IF(ISBLANK(F73), "", MAX($E$53:E72)+1)</f>
        <v/>
      </c>
      <c r="F73" s="51"/>
      <c r="G73" s="48"/>
      <c r="H73" s="48"/>
      <c r="I73" s="48"/>
      <c r="J73" s="55"/>
      <c r="K73" s="28"/>
      <c r="P73" s="14"/>
    </row>
    <row r="74" spans="5:16">
      <c r="E74" s="9" t="str">
        <f>IF(ISBLANK(F74), "", MAX($E$53:E73)+1)</f>
        <v/>
      </c>
      <c r="F74" s="49"/>
      <c r="G74" s="46"/>
      <c r="H74" s="46"/>
      <c r="I74" s="46"/>
      <c r="J74" s="56"/>
      <c r="K74" s="30"/>
      <c r="P74" s="14"/>
    </row>
    <row r="75" spans="5:16">
      <c r="E75" s="9" t="str">
        <f>IF(ISBLANK(F75), "", MAX($E$53:E74)+1)</f>
        <v/>
      </c>
      <c r="F75" s="51"/>
      <c r="G75" s="48"/>
      <c r="H75" s="48"/>
      <c r="I75" s="48"/>
      <c r="J75" s="55"/>
      <c r="K75" s="28"/>
      <c r="P75" s="14"/>
    </row>
    <row r="76" spans="5:16">
      <c r="E76" s="9" t="str">
        <f>IF(ISBLANK(F76), "", MAX($E$53:E75)+1)</f>
        <v/>
      </c>
      <c r="F76" s="49"/>
      <c r="G76" s="46"/>
      <c r="H76" s="46"/>
      <c r="I76" s="46"/>
      <c r="J76" s="56"/>
      <c r="K76" s="30"/>
      <c r="P76" s="14"/>
    </row>
    <row r="77" spans="5:16">
      <c r="E77" s="9" t="str">
        <f>IF(ISBLANK(F77), "", MAX($E$53:E76)+1)</f>
        <v/>
      </c>
      <c r="F77" s="51"/>
      <c r="G77" s="48"/>
      <c r="H77" s="48"/>
      <c r="I77" s="48"/>
      <c r="J77" s="55"/>
      <c r="K77" s="28"/>
      <c r="P77" s="14"/>
    </row>
    <row r="78" spans="5:16">
      <c r="E78" s="9" t="str">
        <f>IF(ISBLANK(F78), "", MAX($E$53:E77)+1)</f>
        <v/>
      </c>
      <c r="F78" s="49"/>
      <c r="G78" s="46"/>
      <c r="H78" s="46"/>
      <c r="I78" s="46"/>
      <c r="J78" s="56"/>
      <c r="K78" s="30"/>
      <c r="P78" s="14"/>
    </row>
    <row r="79" spans="5:16">
      <c r="E79" s="9" t="str">
        <f>IF(ISBLANK(F79), "", MAX($E$53:E78)+1)</f>
        <v/>
      </c>
      <c r="F79" s="51"/>
      <c r="G79" s="48"/>
      <c r="H79" s="48"/>
      <c r="I79" s="48"/>
      <c r="J79" s="55"/>
      <c r="K79" s="28"/>
      <c r="P79" s="14"/>
    </row>
    <row r="80" spans="5:16">
      <c r="E80" s="9" t="str">
        <f>IF(ISBLANK(F80), "", MAX($E$53:E79)+1)</f>
        <v/>
      </c>
      <c r="F80" s="49"/>
      <c r="G80" s="46"/>
      <c r="H80" s="46"/>
      <c r="I80" s="46"/>
      <c r="J80" s="56"/>
      <c r="K80" s="30"/>
      <c r="P80" s="14"/>
    </row>
    <row r="81" spans="2:16">
      <c r="E81" s="9" t="str">
        <f>IF(ISBLANK(F81), "", MAX($E$53:E80)+1)</f>
        <v/>
      </c>
      <c r="F81" s="51"/>
      <c r="G81" s="48"/>
      <c r="H81" s="48"/>
      <c r="I81" s="48"/>
      <c r="J81" s="55"/>
      <c r="K81" s="28"/>
      <c r="P81" s="14"/>
    </row>
    <row r="82" spans="2:16">
      <c r="E82" s="9" t="str">
        <f>IF(ISBLANK(F82), "", MAX($E$53:E81)+1)</f>
        <v/>
      </c>
      <c r="F82" s="49"/>
      <c r="G82" s="46"/>
      <c r="H82" s="46"/>
      <c r="I82" s="46"/>
      <c r="J82" s="56"/>
      <c r="K82" s="30"/>
      <c r="P82" s="14"/>
    </row>
    <row r="83" spans="2:16">
      <c r="E83" s="9" t="str">
        <f>IF(ISBLANK(F83), "", MAX($E$53:E82)+1)</f>
        <v/>
      </c>
      <c r="F83" s="51"/>
      <c r="G83" s="48"/>
      <c r="H83" s="48"/>
      <c r="I83" s="48"/>
      <c r="J83" s="55"/>
      <c r="K83" s="28"/>
      <c r="P83" s="14"/>
    </row>
    <row r="84" spans="2:16">
      <c r="E84" s="9" t="str">
        <f>IF(ISBLANK(F84), "", MAX($E$53:E83)+1)</f>
        <v/>
      </c>
      <c r="F84" s="49"/>
      <c r="G84" s="46"/>
      <c r="H84" s="46"/>
      <c r="I84" s="46"/>
      <c r="J84" s="56"/>
      <c r="K84" s="30"/>
      <c r="P84" s="14"/>
    </row>
    <row r="85" spans="2:16">
      <c r="E85" s="9" t="str">
        <f>IF(ISBLANK(F85), "", MAX($E$53:E84)+1)</f>
        <v/>
      </c>
      <c r="F85" s="51"/>
      <c r="G85" s="48"/>
      <c r="H85" s="48"/>
      <c r="I85" s="48"/>
      <c r="J85" s="55"/>
      <c r="K85" s="28"/>
      <c r="P85" s="14"/>
    </row>
    <row r="86" spans="2:16">
      <c r="E86" s="9" t="str">
        <f>IF(ISBLANK(F86), "", MAX($E$53:E85)+1)</f>
        <v/>
      </c>
      <c r="F86" s="49"/>
      <c r="G86" s="46"/>
      <c r="H86" s="46"/>
      <c r="I86" s="46"/>
      <c r="J86" s="56"/>
      <c r="K86" s="30"/>
      <c r="P86" s="14"/>
    </row>
    <row r="87" spans="2:16">
      <c r="E87" s="9" t="str">
        <f>IF(ISBLANK(F87), "", MAX($E$53:E86)+1)</f>
        <v/>
      </c>
      <c r="F87" s="51"/>
      <c r="G87" s="48"/>
      <c r="H87" s="48"/>
      <c r="I87" s="48"/>
      <c r="J87" s="55"/>
      <c r="K87" s="28"/>
      <c r="P87" s="14"/>
    </row>
    <row r="88" spans="2:16">
      <c r="E88" s="9" t="str">
        <f>IF(ISBLANK(F88), "", MAX($E$53:E87)+1)</f>
        <v/>
      </c>
      <c r="F88" s="49"/>
      <c r="G88" s="46"/>
      <c r="H88" s="46"/>
      <c r="I88" s="46"/>
      <c r="J88" s="56"/>
      <c r="K88" s="30"/>
      <c r="P88" s="14"/>
    </row>
    <row r="89" spans="2:16">
      <c r="P89" s="14"/>
    </row>
    <row r="90" spans="2:16">
      <c r="P90" s="14"/>
    </row>
    <row r="91" spans="2:16">
      <c r="P91" s="14"/>
    </row>
    <row r="92" spans="2:16" ht="8.65" customHeight="1">
      <c r="B92" s="57">
        <v>3</v>
      </c>
      <c r="C92" s="58"/>
      <c r="D92" s="58"/>
      <c r="E92" s="58"/>
      <c r="F92" s="58"/>
      <c r="G92" s="58"/>
      <c r="H92" s="58"/>
      <c r="I92" s="58"/>
      <c r="J92" s="58"/>
      <c r="K92" s="58"/>
    </row>
    <row r="93" spans="2:16" ht="18.75">
      <c r="B93" s="57"/>
      <c r="C93" s="6" t="s">
        <v>31</v>
      </c>
      <c r="D93" s="6"/>
      <c r="E93" s="6"/>
      <c r="F93" s="6"/>
      <c r="G93" s="6"/>
      <c r="H93" s="6"/>
      <c r="I93" s="6"/>
      <c r="J93" s="6"/>
      <c r="K93" s="7" t="s">
        <v>32</v>
      </c>
    </row>
    <row r="95" spans="2:16" ht="15.75">
      <c r="D95" s="11" t="s">
        <v>33</v>
      </c>
      <c r="E95" s="11"/>
      <c r="F95" s="11"/>
      <c r="G95" s="59" t="s">
        <v>34</v>
      </c>
      <c r="H95" s="59"/>
      <c r="I95" s="59"/>
      <c r="J95" s="27" t="s">
        <v>35</v>
      </c>
      <c r="K95" s="26" t="s">
        <v>36</v>
      </c>
    </row>
    <row r="96" spans="2:16">
      <c r="E96" s="8" t="str">
        <f>IF(ISBLANK(E28),"",E28)</f>
        <v/>
      </c>
      <c r="F96" s="31" t="str">
        <f t="shared" ref="E96:F111" si="2">IF(ISBLANK(F28),"",F28)</f>
        <v/>
      </c>
      <c r="G96" s="51"/>
      <c r="H96" s="48"/>
      <c r="I96" s="52"/>
      <c r="J96" s="32"/>
      <c r="K96" s="33"/>
      <c r="P96" s="15">
        <v>0</v>
      </c>
    </row>
    <row r="97" spans="5:16">
      <c r="E97" s="9" t="str">
        <f t="shared" si="2"/>
        <v/>
      </c>
      <c r="F97" s="34" t="str">
        <f t="shared" si="2"/>
        <v/>
      </c>
      <c r="G97" s="49"/>
      <c r="H97" s="46"/>
      <c r="I97" s="50"/>
      <c r="J97" s="35"/>
      <c r="K97" s="36"/>
      <c r="P97" s="15">
        <v>0.1</v>
      </c>
    </row>
    <row r="98" spans="5:16">
      <c r="E98" s="8" t="str">
        <f t="shared" si="2"/>
        <v/>
      </c>
      <c r="F98" s="31" t="str">
        <f t="shared" si="2"/>
        <v/>
      </c>
      <c r="G98" s="51"/>
      <c r="H98" s="48"/>
      <c r="I98" s="52"/>
      <c r="J98" s="32"/>
      <c r="K98" s="33"/>
      <c r="P98" s="15">
        <v>0.2</v>
      </c>
    </row>
    <row r="99" spans="5:16">
      <c r="E99" s="9" t="str">
        <f t="shared" si="2"/>
        <v/>
      </c>
      <c r="F99" s="34" t="str">
        <f t="shared" si="2"/>
        <v/>
      </c>
      <c r="G99" s="49"/>
      <c r="H99" s="46"/>
      <c r="I99" s="50"/>
      <c r="J99" s="35"/>
      <c r="K99" s="36"/>
      <c r="P99" s="15">
        <v>0.3</v>
      </c>
    </row>
    <row r="100" spans="5:16">
      <c r="E100" s="8" t="str">
        <f t="shared" si="2"/>
        <v/>
      </c>
      <c r="F100" s="31" t="str">
        <f t="shared" si="2"/>
        <v/>
      </c>
      <c r="G100" s="51"/>
      <c r="H100" s="48"/>
      <c r="I100" s="52"/>
      <c r="J100" s="32"/>
      <c r="K100" s="33"/>
      <c r="P100" s="15">
        <v>0.4</v>
      </c>
    </row>
    <row r="101" spans="5:16">
      <c r="E101" s="9" t="str">
        <f t="shared" si="2"/>
        <v/>
      </c>
      <c r="F101" s="34" t="str">
        <f t="shared" si="2"/>
        <v/>
      </c>
      <c r="G101" s="49"/>
      <c r="H101" s="46"/>
      <c r="I101" s="50"/>
      <c r="J101" s="35"/>
      <c r="K101" s="36"/>
      <c r="P101" s="15">
        <v>0.5</v>
      </c>
    </row>
    <row r="102" spans="5:16">
      <c r="E102" s="8" t="str">
        <f t="shared" si="2"/>
        <v/>
      </c>
      <c r="F102" s="31" t="str">
        <f t="shared" si="2"/>
        <v/>
      </c>
      <c r="G102" s="51"/>
      <c r="H102" s="48"/>
      <c r="I102" s="52"/>
      <c r="J102" s="32"/>
      <c r="K102" s="33"/>
      <c r="P102" s="15">
        <v>0.6</v>
      </c>
    </row>
    <row r="103" spans="5:16">
      <c r="E103" s="9" t="str">
        <f t="shared" si="2"/>
        <v/>
      </c>
      <c r="F103" s="34" t="str">
        <f t="shared" si="2"/>
        <v/>
      </c>
      <c r="G103" s="49"/>
      <c r="H103" s="46"/>
      <c r="I103" s="50"/>
      <c r="J103" s="35"/>
      <c r="K103" s="36"/>
      <c r="P103" s="15">
        <v>0.7</v>
      </c>
    </row>
    <row r="104" spans="5:16">
      <c r="E104" s="8" t="str">
        <f t="shared" si="2"/>
        <v/>
      </c>
      <c r="F104" s="31" t="str">
        <f t="shared" si="2"/>
        <v/>
      </c>
      <c r="G104" s="51"/>
      <c r="H104" s="48"/>
      <c r="I104" s="52"/>
      <c r="J104" s="32"/>
      <c r="K104" s="33"/>
      <c r="P104" s="15">
        <v>0.8</v>
      </c>
    </row>
    <row r="105" spans="5:16">
      <c r="E105" s="9" t="str">
        <f t="shared" si="2"/>
        <v/>
      </c>
      <c r="F105" s="34" t="str">
        <f t="shared" si="2"/>
        <v/>
      </c>
      <c r="G105" s="49"/>
      <c r="H105" s="46"/>
      <c r="I105" s="50"/>
      <c r="J105" s="35"/>
      <c r="K105" s="36"/>
      <c r="P105" s="15">
        <v>0.9</v>
      </c>
    </row>
    <row r="106" spans="5:16">
      <c r="E106" s="8" t="str">
        <f t="shared" si="2"/>
        <v/>
      </c>
      <c r="F106" s="31" t="str">
        <f t="shared" si="2"/>
        <v/>
      </c>
      <c r="G106" s="51"/>
      <c r="H106" s="48"/>
      <c r="I106" s="52"/>
      <c r="J106" s="32"/>
      <c r="K106" s="33"/>
      <c r="P106" s="15">
        <v>1</v>
      </c>
    </row>
    <row r="107" spans="5:16">
      <c r="E107" s="9" t="str">
        <f t="shared" si="2"/>
        <v/>
      </c>
      <c r="F107" s="34" t="str">
        <f t="shared" si="2"/>
        <v/>
      </c>
      <c r="G107" s="49"/>
      <c r="H107" s="46"/>
      <c r="I107" s="50"/>
      <c r="J107" s="35"/>
      <c r="K107" s="36"/>
      <c r="P107" s="15"/>
    </row>
    <row r="108" spans="5:16">
      <c r="E108" s="8" t="str">
        <f t="shared" si="2"/>
        <v/>
      </c>
      <c r="F108" s="31" t="str">
        <f t="shared" si="2"/>
        <v/>
      </c>
      <c r="G108" s="51"/>
      <c r="H108" s="48"/>
      <c r="I108" s="52"/>
      <c r="J108" s="32"/>
      <c r="K108" s="33"/>
      <c r="P108" s="15"/>
    </row>
    <row r="109" spans="5:16">
      <c r="E109" s="9" t="str">
        <f t="shared" si="2"/>
        <v/>
      </c>
      <c r="F109" s="34" t="str">
        <f t="shared" si="2"/>
        <v/>
      </c>
      <c r="G109" s="49"/>
      <c r="H109" s="46"/>
      <c r="I109" s="50"/>
      <c r="J109" s="35"/>
      <c r="K109" s="36"/>
    </row>
    <row r="110" spans="5:16">
      <c r="E110" s="8" t="str">
        <f t="shared" si="2"/>
        <v/>
      </c>
      <c r="F110" s="31" t="str">
        <f t="shared" si="2"/>
        <v/>
      </c>
      <c r="G110" s="51"/>
      <c r="H110" s="48"/>
      <c r="I110" s="52"/>
      <c r="J110" s="32"/>
      <c r="K110" s="33"/>
    </row>
    <row r="111" spans="5:16">
      <c r="E111" s="9" t="str">
        <f t="shared" si="2"/>
        <v/>
      </c>
      <c r="F111" s="34" t="str">
        <f t="shared" si="2"/>
        <v/>
      </c>
      <c r="G111" s="49"/>
      <c r="H111" s="46"/>
      <c r="I111" s="50"/>
      <c r="J111" s="35"/>
      <c r="K111" s="36"/>
    </row>
    <row r="112" spans="5:16">
      <c r="E112" s="8" t="str">
        <f t="shared" ref="E112:F113" si="3">IF(ISBLANK(E44),"",E44)</f>
        <v/>
      </c>
      <c r="F112" s="31" t="str">
        <f t="shared" si="3"/>
        <v/>
      </c>
      <c r="G112" s="51"/>
      <c r="H112" s="48"/>
      <c r="I112" s="52"/>
      <c r="J112" s="32"/>
      <c r="K112" s="33"/>
    </row>
    <row r="113" spans="4:11">
      <c r="E113" s="9" t="str">
        <f t="shared" si="3"/>
        <v/>
      </c>
      <c r="F113" s="34" t="str">
        <f t="shared" si="3"/>
        <v/>
      </c>
      <c r="G113" s="49"/>
      <c r="H113" s="46"/>
      <c r="I113" s="50"/>
      <c r="J113" s="35"/>
      <c r="K113" s="36"/>
    </row>
    <row r="114" spans="4:11">
      <c r="K114" s="10"/>
    </row>
    <row r="116" spans="4:11" ht="15.75">
      <c r="E116" s="53" t="s">
        <v>37</v>
      </c>
      <c r="F116" s="53"/>
      <c r="G116" s="53"/>
      <c r="H116" s="53"/>
      <c r="I116" s="53"/>
      <c r="J116" s="53"/>
      <c r="K116" s="53"/>
    </row>
    <row r="117" spans="4:11" ht="101.65" customHeight="1">
      <c r="E117" s="47"/>
      <c r="F117" s="47"/>
      <c r="G117" s="47"/>
      <c r="H117" s="47"/>
      <c r="I117" s="47"/>
      <c r="J117" s="47"/>
      <c r="K117" s="47"/>
    </row>
    <row r="120" spans="4:11" ht="15.75">
      <c r="D120" s="11" t="s">
        <v>38</v>
      </c>
      <c r="E120" s="11"/>
      <c r="F120" s="11"/>
      <c r="G120" s="11"/>
      <c r="H120" s="11"/>
      <c r="I120" s="11"/>
      <c r="J120" s="37"/>
      <c r="K120" s="11"/>
    </row>
    <row r="121" spans="4:11">
      <c r="E121" s="8" t="str">
        <f>IF(ISBLANK(F121), "", 1)</f>
        <v/>
      </c>
      <c r="F121" s="48"/>
      <c r="G121" s="48"/>
      <c r="H121" s="48"/>
      <c r="I121" s="48"/>
      <c r="J121" s="48"/>
      <c r="K121" s="48"/>
    </row>
    <row r="122" spans="4:11">
      <c r="E122" s="9" t="str">
        <f>IF(ISBLANK(F122), "", MAX($E$28:E121)+1)</f>
        <v/>
      </c>
      <c r="F122" s="46"/>
      <c r="G122" s="46"/>
      <c r="H122" s="46"/>
      <c r="I122" s="46"/>
      <c r="J122" s="46"/>
      <c r="K122" s="46"/>
    </row>
    <row r="123" spans="4:11">
      <c r="E123" s="8" t="str">
        <f>IF(ISBLANK(F123), "", MAX($E$28:E122)+1)</f>
        <v/>
      </c>
      <c r="F123" s="48"/>
      <c r="G123" s="48"/>
      <c r="H123" s="48"/>
      <c r="I123" s="48"/>
      <c r="J123" s="48"/>
      <c r="K123" s="48"/>
    </row>
    <row r="124" spans="4:11">
      <c r="E124" s="9" t="str">
        <f>IF(ISBLANK(F124), "", MAX($E$28:E123)+1)</f>
        <v/>
      </c>
      <c r="F124" s="46"/>
      <c r="G124" s="46"/>
      <c r="H124" s="46"/>
      <c r="I124" s="46"/>
      <c r="J124" s="46"/>
      <c r="K124" s="46"/>
    </row>
    <row r="125" spans="4:11">
      <c r="E125" s="8" t="str">
        <f>IF(ISBLANK(F125), "", MAX($E$28:E124)+1)</f>
        <v/>
      </c>
      <c r="F125" s="48"/>
      <c r="G125" s="48"/>
      <c r="H125" s="48"/>
      <c r="I125" s="48"/>
      <c r="J125" s="48"/>
      <c r="K125" s="48"/>
    </row>
    <row r="126" spans="4:11">
      <c r="E126" s="9" t="str">
        <f>IF(ISBLANK(F126), "", MAX($E$28:E125)+1)</f>
        <v/>
      </c>
      <c r="F126" s="46"/>
      <c r="G126" s="46"/>
      <c r="H126" s="46"/>
      <c r="I126" s="46"/>
      <c r="J126" s="46"/>
      <c r="K126" s="46"/>
    </row>
    <row r="127" spans="4:11">
      <c r="K127" s="1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9:I19"/>
    <mergeCell ref="J19:K19"/>
    <mergeCell ref="B2:K2"/>
    <mergeCell ref="B3:K3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J18:K18"/>
    <mergeCell ref="D27:F27"/>
    <mergeCell ref="H27:I27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J24:K24"/>
    <mergeCell ref="J25:K25"/>
    <mergeCell ref="F62:J62"/>
    <mergeCell ref="B49:B50"/>
    <mergeCell ref="C49:K49"/>
    <mergeCell ref="F53:J53"/>
    <mergeCell ref="F54:J54"/>
    <mergeCell ref="F55:J55"/>
    <mergeCell ref="F56:J56"/>
    <mergeCell ref="F57:J57"/>
    <mergeCell ref="F58:J58"/>
    <mergeCell ref="F59:J59"/>
    <mergeCell ref="F60:J60"/>
    <mergeCell ref="F61:J61"/>
    <mergeCell ref="F74:J74"/>
    <mergeCell ref="F63:J63"/>
    <mergeCell ref="F64:J64"/>
    <mergeCell ref="F65:J65"/>
    <mergeCell ref="F66:J66"/>
    <mergeCell ref="F67:J67"/>
    <mergeCell ref="F68:J68"/>
    <mergeCell ref="F69:J69"/>
    <mergeCell ref="F70:J70"/>
    <mergeCell ref="F71:J71"/>
    <mergeCell ref="F72:J72"/>
    <mergeCell ref="F73:J73"/>
    <mergeCell ref="F86:J86"/>
    <mergeCell ref="F75:J75"/>
    <mergeCell ref="F76:J76"/>
    <mergeCell ref="F77:J77"/>
    <mergeCell ref="F78:J78"/>
    <mergeCell ref="F79:J79"/>
    <mergeCell ref="F80:J80"/>
    <mergeCell ref="F81:J81"/>
    <mergeCell ref="F82:J82"/>
    <mergeCell ref="F83:J83"/>
    <mergeCell ref="F84:J84"/>
    <mergeCell ref="F85:J85"/>
    <mergeCell ref="G102:I102"/>
    <mergeCell ref="F87:J87"/>
    <mergeCell ref="F88:J88"/>
    <mergeCell ref="B92:B93"/>
    <mergeCell ref="C92:K92"/>
    <mergeCell ref="G95:I95"/>
    <mergeCell ref="G96:I96"/>
    <mergeCell ref="G97:I97"/>
    <mergeCell ref="G98:I98"/>
    <mergeCell ref="G99:I99"/>
    <mergeCell ref="G100:I100"/>
    <mergeCell ref="G101:I101"/>
    <mergeCell ref="E116:K116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F126:K126"/>
    <mergeCell ref="E117:K117"/>
    <mergeCell ref="F121:K121"/>
    <mergeCell ref="F122:K122"/>
    <mergeCell ref="F123:K123"/>
    <mergeCell ref="F124:K124"/>
    <mergeCell ref="F125:K125"/>
  </mergeCells>
  <conditionalFormatting sqref="K16">
    <cfRule type="expression" dxfId="8" priority="12">
      <formula>COUNTA(F13:F15)=0</formula>
    </cfRule>
  </conditionalFormatting>
  <conditionalFormatting sqref="J25">
    <cfRule type="expression" dxfId="7" priority="11">
      <formula>COUNTA($F$19:$F$24)&lt;2</formula>
    </cfRule>
  </conditionalFormatting>
  <conditionalFormatting sqref="K46">
    <cfRule type="expression" dxfId="6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{8923BA30-959A-4F76-ACB9-7541A76E5C64}</x14:id>
        </ext>
      </extLst>
    </cfRule>
  </conditionalFormatting>
  <conditionalFormatting sqref="K28:K45">
    <cfRule type="cellIs" dxfId="5" priority="5" operator="equal">
      <formula>"incertain"</formula>
    </cfRule>
    <cfRule type="cellIs" dxfId="4" priority="6" operator="equal">
      <formula>"difficile"</formula>
    </cfRule>
    <cfRule type="cellIs" dxfId="3" priority="7" operator="equal">
      <formula>"moyenne"</formula>
    </cfRule>
    <cfRule type="cellIs" dxfId="2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{790279C2-5D78-48CF-B68F-0C29F7EFD467}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{F6085F9B-7ACB-4C64-AE07-717CAAEBA82F}</x14:id>
        </ext>
      </extLst>
    </cfRule>
  </conditionalFormatting>
  <conditionalFormatting sqref="K114">
    <cfRule type="expression" dxfId="1" priority="2">
      <formula>COUNTA(F111:F113)=0</formula>
    </cfRule>
  </conditionalFormatting>
  <conditionalFormatting sqref="K127">
    <cfRule type="expression" dxfId="0" priority="1">
      <formula>COUNTA(F121:F126)&lt;2</formula>
    </cfRule>
  </conditionalFormatting>
  <dataValidations count="16">
    <dataValidation type="list" allowBlank="1" showInputMessage="1" showErrorMessage="1" promptTitle="Estimation du temps" prompt="Veuillez saisir une estimation réaliste du temps requis à la réalisation de cette tâche." sqref="J28:J45" xr:uid="{1A57BDDA-A387-48DB-8D4E-DB34A127E1FF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A8FBA02A-608E-4A2C-BE87-1F6799AB8FD1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57A5E4EC-1B67-48D0-B2AC-3DFE0BCCF838}">
      <formula1>_xlfn.ANCHORARRAY($Q$13)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0DCD5F19-97A7-4D9A-A179-1D911E55DC2E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1D2372A6-E635-4FD5-94F6-7F482133FC22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8B9C0FA2-34AE-47E1-BBD3-CA1D1ECC4559}">
      <formula1>$P$96:$P$106</formula1>
    </dataValidation>
    <dataValidation allowBlank="1" showInputMessage="1" showErrorMessage="1" promptTitle="Date du début du sprint" prompt="Veuillez saisir la date de début du sprint." sqref="F5:K5" xr:uid="{8BE4A9EC-1B9F-4E24-9A58-92907112DF34}"/>
    <dataValidation allowBlank="1" showInputMessage="1" showErrorMessage="1" promptTitle="Date du fin du sprint" prompt="Veuillez saisir la date de la fin du sprint." sqref="F7:K7" xr:uid="{B79CCE10-4FA6-45BD-8FC4-185BA78377FA}"/>
    <dataValidation type="list" allowBlank="1" showInputMessage="1" showErrorMessage="1" promptTitle="Numéro de la rencontre scrum" prompt="Veuillez saisir le numéro de la rencontre scrum depuis le début de ce sprint." sqref="K53:K88" xr:uid="{BD8F8B75-BFB4-40A1-884F-191CDCAF7691}">
      <formula1>"1,2,3,4,5"</formula1>
    </dataValidation>
    <dataValidation allowBlank="1" showInputMessage="1" showErrorMessage="1" promptTitle="Éléments d'orientation du Sprint" prompt="Veuillez saisir une orientation significative de ce sprint. Soyez précis et concis." sqref="F13:F15" xr:uid="{6D3B9F65-B2D4-4CEE-9DD1-564B61F8A4F9}"/>
    <dataValidation type="list" allowBlank="1" showInputMessage="1" showErrorMessage="1" promptTitle="Membres" prompt="Sélectionnez les membres de l'équipe qui travailleront en binôme pour réaliser cette tâche." sqref="H28:I45" xr:uid="{81E49231-AC00-460B-9BD2-4BB6108B3856}">
      <formula1>PrenomEtudiants</formula1>
    </dataValidation>
    <dataValidation allowBlank="1" showInputMessage="1" showErrorMessage="1" promptTitle="Définition d'une tâche" prompt="Veuillez définir une tâche importante pour ce sprint. Soyez précis et concis." sqref="F28:F45" xr:uid="{1EBE4259-D3A9-4CB3-8D54-D50987343DF2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441A352B-1D7B-428B-B002-41E23A70F88A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B4C019F0-3F9D-4285-9AAC-016F172770DE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EC920979-82D0-40EF-BB9A-CDD08BEFF4B6}"/>
    <dataValidation allowBlank="1" showInputMessage="1" showErrorMessage="1" promptTitle="Objectif spécifique du Sprint" prompt="Veuillez saisir un objectif spécifique de ce sprint. Soyez concis et précis." sqref="F19:I24" xr:uid="{57CA63B1-DA17-4D9F-BBD3-55DA65991981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23BA30-959A-4F76-ACB9-7541A76E5C64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790279C2-5D78-48CF-B68F-0C29F7EFD467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F6085F9B-7ACB-4C64-AE07-717CAAEBA82F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Description du projet</vt:lpstr>
      <vt:lpstr>Sprint 1</vt:lpstr>
      <vt:lpstr>Sprint 2</vt:lpstr>
      <vt:lpstr>Sprint 3</vt:lpstr>
      <vt:lpstr>PrenomEtudiants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2023-02-23T21:31:31Z</dcterms:created>
  <dcterms:modified xsi:type="dcterms:W3CDTF">2023-02-23T23:04:04Z</dcterms:modified>
</cp:coreProperties>
</file>