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avuz\Desktop\OM516Projects\Project2\"/>
    </mc:Choice>
  </mc:AlternateContent>
  <xr:revisionPtr revIDLastSave="0" documentId="13_ncr:1_{9F6386F2-F5E2-43AA-ADF5-618FCEBC803B}" xr6:coauthVersionLast="45" xr6:coauthVersionMax="45" xr10:uidLastSave="{00000000-0000-0000-0000-000000000000}"/>
  <bookViews>
    <workbookView xWindow="-96" yWindow="-96" windowWidth="23232" windowHeight="12552" xr2:uid="{495D1D98-40AC-41E4-ABB4-5306549E7735}"/>
  </bookViews>
  <sheets>
    <sheet name="Data" sheetId="13" r:id="rId1"/>
    <sheet name="DM - Step 1" sheetId="2" r:id="rId2"/>
    <sheet name="DM - Step 2" sheetId="3" r:id="rId3"/>
    <sheet name="DM - Step 3" sheetId="4" r:id="rId4"/>
    <sheet name="DM - Step 4" sheetId="5" r:id="rId5"/>
    <sheet name="DM - Step 5" sheetId="6" r:id="rId6"/>
    <sheet name="MLR - Step 1" sheetId="14" r:id="rId7"/>
    <sheet name="MLR - Step 2" sheetId="16" r:id="rId8"/>
    <sheet name="MLR - Step 3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5" i="15" l="1"/>
  <c r="H16" i="15"/>
  <c r="H17" i="15"/>
  <c r="H14" i="15"/>
  <c r="F22" i="15"/>
  <c r="E22" i="15"/>
  <c r="D22" i="15"/>
  <c r="C22" i="15"/>
  <c r="B22" i="15"/>
  <c r="G13" i="15"/>
  <c r="G12" i="15"/>
  <c r="G11" i="15"/>
  <c r="G10" i="15"/>
  <c r="G9" i="15"/>
  <c r="G8" i="15"/>
  <c r="G7" i="15"/>
  <c r="G6" i="15"/>
  <c r="G5" i="15"/>
  <c r="G4" i="15"/>
  <c r="G3" i="15"/>
  <c r="G2" i="15"/>
  <c r="G13" i="14"/>
  <c r="G12" i="14"/>
  <c r="G11" i="14"/>
  <c r="G10" i="14"/>
  <c r="G9" i="14"/>
  <c r="G8" i="14"/>
  <c r="G7" i="14"/>
  <c r="G6" i="14"/>
  <c r="G5" i="14"/>
  <c r="G4" i="14"/>
  <c r="G3" i="14"/>
  <c r="G2" i="14"/>
  <c r="F5" i="13"/>
  <c r="F4" i="13"/>
  <c r="F3" i="13"/>
  <c r="F17" i="6" l="1"/>
  <c r="F16" i="6"/>
  <c r="F15" i="6"/>
  <c r="F14" i="6"/>
  <c r="D13" i="6"/>
  <c r="C13" i="6"/>
  <c r="B13" i="6"/>
  <c r="A13" i="6"/>
  <c r="D12" i="6"/>
  <c r="C12" i="6"/>
  <c r="B12" i="6"/>
  <c r="A12" i="6"/>
  <c r="D11" i="6"/>
  <c r="C11" i="6"/>
  <c r="B11" i="6"/>
  <c r="A11" i="6"/>
  <c r="D10" i="6"/>
  <c r="C10" i="6"/>
  <c r="B10" i="6"/>
  <c r="A10" i="6"/>
  <c r="D9" i="6"/>
  <c r="C9" i="6"/>
  <c r="B9" i="6"/>
  <c r="A9" i="6"/>
  <c r="D8" i="6"/>
  <c r="C8" i="6"/>
  <c r="B8" i="6"/>
  <c r="A8" i="6"/>
  <c r="D7" i="6"/>
  <c r="C7" i="6"/>
  <c r="B7" i="6"/>
  <c r="A7" i="6"/>
  <c r="D6" i="6"/>
  <c r="C6" i="6"/>
  <c r="B6" i="6"/>
  <c r="A6" i="6"/>
  <c r="D5" i="6"/>
  <c r="C5" i="6"/>
  <c r="B5" i="6"/>
  <c r="A5" i="6"/>
  <c r="D4" i="6"/>
  <c r="C4" i="6"/>
  <c r="B4" i="6"/>
  <c r="A4" i="6"/>
  <c r="D3" i="6"/>
  <c r="C3" i="6"/>
  <c r="B3" i="6"/>
  <c r="A3" i="6"/>
  <c r="D2" i="6"/>
  <c r="C2" i="6"/>
  <c r="B2" i="6"/>
  <c r="A2" i="6"/>
  <c r="E1" i="6"/>
  <c r="D1" i="6"/>
  <c r="C1" i="6"/>
  <c r="B1" i="6"/>
  <c r="A1" i="6"/>
  <c r="F15" i="5"/>
  <c r="F16" i="5"/>
  <c r="F17" i="5"/>
  <c r="F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D2" i="5"/>
  <c r="C2" i="5"/>
  <c r="B2" i="5"/>
  <c r="A2" i="5"/>
  <c r="E1" i="5"/>
  <c r="D1" i="5"/>
  <c r="C1" i="5"/>
  <c r="B1" i="5"/>
  <c r="A1" i="5"/>
  <c r="D12" i="3"/>
  <c r="D9" i="3"/>
  <c r="D8" i="3"/>
  <c r="D7" i="3"/>
  <c r="D5" i="3"/>
  <c r="D4" i="3"/>
  <c r="D3" i="3"/>
  <c r="D6" i="3"/>
  <c r="A13" i="4"/>
  <c r="A12" i="4"/>
  <c r="A11" i="4"/>
  <c r="A10" i="4"/>
  <c r="A9" i="4"/>
  <c r="A8" i="4"/>
  <c r="A7" i="4"/>
  <c r="A6" i="4"/>
  <c r="A5" i="4"/>
  <c r="A4" i="4"/>
  <c r="A3" i="4"/>
  <c r="A2" i="4"/>
  <c r="B1" i="4"/>
  <c r="A1" i="4"/>
  <c r="F4" i="2" l="1"/>
  <c r="E11" i="2" s="1"/>
  <c r="D11" i="3"/>
  <c r="D10" i="3"/>
  <c r="F3" i="2"/>
  <c r="D10" i="2" s="1"/>
  <c r="D13" i="3"/>
  <c r="F5" i="2"/>
  <c r="D12" i="2" s="1"/>
  <c r="D2" i="3"/>
  <c r="C11" i="2" l="1"/>
  <c r="D11" i="2"/>
  <c r="D13" i="2" s="1"/>
  <c r="B11" i="2"/>
  <c r="C12" i="2"/>
  <c r="E12" i="2"/>
  <c r="B12" i="2"/>
  <c r="E10" i="2"/>
  <c r="C10" i="2"/>
  <c r="B10" i="2"/>
  <c r="E13" i="2" l="1"/>
  <c r="E5" i="3" s="1"/>
  <c r="B13" i="2"/>
  <c r="E6" i="3" s="1"/>
  <c r="C13" i="2"/>
  <c r="E7" i="3" s="1"/>
  <c r="E12" i="3"/>
  <c r="E4" i="3"/>
  <c r="E8" i="3"/>
  <c r="E5" i="6" l="1"/>
  <c r="E8" i="6"/>
  <c r="E4" i="6"/>
  <c r="E12" i="6"/>
  <c r="E16" i="6" s="1"/>
  <c r="G16" i="6" s="1"/>
  <c r="E7" i="6"/>
  <c r="E6" i="6"/>
  <c r="F8" i="3"/>
  <c r="E8" i="5"/>
  <c r="F4" i="3"/>
  <c r="E4" i="5"/>
  <c r="F12" i="3"/>
  <c r="E12" i="5"/>
  <c r="F7" i="3"/>
  <c r="E7" i="5"/>
  <c r="F6" i="3"/>
  <c r="E6" i="5"/>
  <c r="F5" i="3"/>
  <c r="E5" i="5"/>
  <c r="E9" i="3"/>
  <c r="E13" i="3"/>
  <c r="E10" i="3"/>
  <c r="E2" i="3"/>
  <c r="E3" i="3"/>
  <c r="E11" i="3"/>
  <c r="E3" i="6" l="1"/>
  <c r="E10" i="6"/>
  <c r="E14" i="6" s="1"/>
  <c r="G14" i="6" s="1"/>
  <c r="E13" i="6"/>
  <c r="E17" i="6" s="1"/>
  <c r="G17" i="6" s="1"/>
  <c r="E9" i="6"/>
  <c r="E2" i="6"/>
  <c r="E11" i="6"/>
  <c r="E15" i="6" s="1"/>
  <c r="G15" i="6" s="1"/>
  <c r="B6" i="4"/>
  <c r="B7" i="4"/>
  <c r="B5" i="4"/>
  <c r="B12" i="4"/>
  <c r="B4" i="4"/>
  <c r="B8" i="4"/>
  <c r="F13" i="3"/>
  <c r="E13" i="5"/>
  <c r="F10" i="3"/>
  <c r="E10" i="5"/>
  <c r="F9" i="3"/>
  <c r="E9" i="5"/>
  <c r="F2" i="3"/>
  <c r="E2" i="5"/>
  <c r="F11" i="3"/>
  <c r="E11" i="5"/>
  <c r="F3" i="3"/>
  <c r="E3" i="5"/>
  <c r="B13" i="4" l="1"/>
  <c r="B2" i="4"/>
  <c r="B10" i="4"/>
  <c r="B3" i="4"/>
  <c r="B9" i="4"/>
  <c r="B11" i="4"/>
</calcChain>
</file>

<file path=xl/sharedStrings.xml><?xml version="1.0" encoding="utf-8"?>
<sst xmlns="http://schemas.openxmlformats.org/spreadsheetml/2006/main" count="76" uniqueCount="47">
  <si>
    <t>QUARTER</t>
  </si>
  <si>
    <t>YEAR 1</t>
  </si>
  <si>
    <t>YEAR 2</t>
  </si>
  <si>
    <t>YEAR 3</t>
  </si>
  <si>
    <t>AVERAGE</t>
  </si>
  <si>
    <t>Average</t>
  </si>
  <si>
    <t>SEASONAL INDICES</t>
  </si>
  <si>
    <t>DEMAND DATA</t>
  </si>
  <si>
    <t>Year</t>
  </si>
  <si>
    <t>Quarter</t>
  </si>
  <si>
    <t>Time (t)</t>
  </si>
  <si>
    <t>Raw Demand</t>
  </si>
  <si>
    <t>Seasonal Index</t>
  </si>
  <si>
    <t>Deseasonalized Demand</t>
  </si>
  <si>
    <t>Intercept</t>
  </si>
  <si>
    <t>Preliminary Forecast</t>
  </si>
  <si>
    <t>Slope</t>
  </si>
  <si>
    <t>Final Forecast</t>
  </si>
  <si>
    <t>Demand</t>
  </si>
  <si>
    <t>Q2?</t>
  </si>
  <si>
    <t>Q3?</t>
  </si>
  <si>
    <t>Q4?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</si>
  <si>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</si>
  <si>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</si>
  <si>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</si>
  <si>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</si>
  <si>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</si>
  <si>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</si>
  <si>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</si>
  <si>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</si>
  <si>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</si>
  <si>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</si>
  <si>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</si>
  <si>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</si>
  <si>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</si>
  <si>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</si>
  <si>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</si>
  <si>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</si>
  <si>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</si>
  <si>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</si>
  <si>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</si>
  <si>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</si>
  <si>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</si>
  <si>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</si>
  <si>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</si>
  <si>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Slopes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</si>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</sst>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wrapText="1"/>
    </xf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1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Continuous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3" borderId="9" xfId="0" applyFill="1" applyBorder="1" applyAlignment="1"/>
    <xf numFmtId="0" fontId="0" fillId="3" borderId="10" xfId="0" applyFill="1" applyBorder="1" applyAlignment="1"/>
    <xf numFmtId="0" fontId="0" fillId="3" borderId="3" xfId="0" applyFill="1" applyBorder="1" applyAlignment="1"/>
    <xf numFmtId="0" fontId="0" fillId="3" borderId="4" xfId="0" applyFill="1" applyBorder="1" applyAlignment="1"/>
    <xf numFmtId="165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'DM - Step 3'!$B$1</c:f>
              <c:strCache>
                <c:ptCount val="1"/>
                <c:pt idx="0">
                  <c:v>Deseasonalized 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407261592300963E-2"/>
                  <c:y val="0.19587853601633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'DM - Step 3'!$A$2:$A$13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'DM - Step 3'!$B$2:$B$13</c:f>
              <c:numCache>
                <c:formatCode>0.000</c:formatCode>
                <c:ptCount val="12"/>
                <c:pt idx="0">
                  <c:v>106.49944103293804</c:v>
                </c:pt>
                <c:pt idx="1">
                  <c:v>107.47430222420279</c:v>
                </c:pt>
                <c:pt idx="2">
                  <c:v>108.48007285321809</c:v>
                </c:pt>
                <c:pt idx="3">
                  <c:v>108.89455787438537</c:v>
                </c:pt>
                <c:pt idx="4">
                  <c:v>133.12430129117254</c:v>
                </c:pt>
                <c:pt idx="5">
                  <c:v>132.71447926170495</c:v>
                </c:pt>
                <c:pt idx="6">
                  <c:v>132.01820186853899</c:v>
                </c:pt>
                <c:pt idx="7">
                  <c:v>126.83013211251942</c:v>
                </c:pt>
                <c:pt idx="8">
                  <c:v>149.88810219450539</c:v>
                </c:pt>
                <c:pt idx="9">
                  <c:v>148.99846444719023</c:v>
                </c:pt>
                <c:pt idx="10">
                  <c:v>148.39255248789266</c:v>
                </c:pt>
                <c:pt idx="11">
                  <c:v>153.73349346972051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8-4F8B-BF9A-3763BEC10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826080"/>
        <c:axId val="1788362112"/>
      </c:scatterChart>
      <c:valAx>
        <c:axId val="122682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362112"/>
        <c:crosses val="autoZero"/>
        <c:crossBetween val="midCat"/>
      </c:valAx>
      <c:valAx>
        <c:axId val="17883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2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'DM - Step 5'!$D$1</c:f>
              <c:strCache>
                <c:ptCount val="1"/>
                <c:pt idx="0">
                  <c:v>Raw 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'DM - Step 5'!$C$2:$C$17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'DM - Step 5'!$D$2:$D$17</c:f>
              <c:numCache>
                <c:formatCode>General</c:formatCode>
                <c:ptCount val="16"/>
                <c:pt idx="0">
                  <c:v>108</c:v>
                </c:pt>
                <c:pt idx="1">
                  <c:v>132</c:v>
                </c:pt>
                <c:pt idx="2">
                  <c:v>106</c:v>
                </c:pt>
                <c:pt idx="3">
                  <c:v>85</c:v>
                </c:pt>
                <c:pt idx="4">
                  <c:v>135</c:v>
                </c:pt>
                <c:pt idx="5">
                  <c:v>163</c:v>
                </c:pt>
                <c:pt idx="6">
                  <c:v>129</c:v>
                </c:pt>
                <c:pt idx="7">
                  <c:v>99</c:v>
                </c:pt>
                <c:pt idx="8">
                  <c:v>152</c:v>
                </c:pt>
                <c:pt idx="9">
                  <c:v>183</c:v>
                </c:pt>
                <c:pt idx="10">
                  <c:v>145</c:v>
                </c:pt>
                <c:pt idx="11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D-4DA0-B527-CC31C4F333DA}"/>
            </c:ext>
          </c:extLst>
        </c:ser>
        <c:ser>
          <c:idx val="1"/>
          <c:order val="1"/>
          <c:tx>
            <c:strRef>
              <c:f>'DM - Step 5'!$G$1</c:f>
              <c:strCache>
                <c:ptCount val="1"/>
                <c:pt idx="0">
                  <c:v>Final Forecast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'DM - Step 5'!$C$2:$C$17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'DM - Step 5'!$G$2:$G$17</c:f>
              <c:numCache>
                <c:formatCode>General</c:formatCode>
                <c:ptCount val="16"/>
                <c:pt idx="12" formatCode="0.000">
                  <c:v>162.85461249168333</c:v>
                </c:pt>
                <c:pt idx="13" formatCode="0.000">
                  <c:v>203.06601623215968</c:v>
                </c:pt>
                <c:pt idx="14" formatCode="0.000">
                  <c:v>166.19211737066215</c:v>
                </c:pt>
                <c:pt idx="15" formatCode="0.000">
                  <c:v>136.46327502556909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FD-4DA0-B527-CC31C4F33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936576"/>
        <c:axId val="1788416192"/>
      </c:scatterChart>
      <c:valAx>
        <c:axId val="165193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416192"/>
        <c:crosses val="autoZero"/>
        <c:crossBetween val="midCat"/>
      </c:valAx>
      <c:valAx>
        <c:axId val="17884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93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'MLR - Step 3'!$G$1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'MLR - Step 3'!$C$2:$C$13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'MLR - Step 3'!$G$2:$G$13</c:f>
              <c:numCache>
                <c:formatCode>General</c:formatCode>
                <c:ptCount val="12"/>
                <c:pt idx="0">
                  <c:v>108</c:v>
                </c:pt>
                <c:pt idx="1">
                  <c:v>132</c:v>
                </c:pt>
                <c:pt idx="2">
                  <c:v>106</c:v>
                </c:pt>
                <c:pt idx="3">
                  <c:v>85</c:v>
                </c:pt>
                <c:pt idx="4">
                  <c:v>135</c:v>
                </c:pt>
                <c:pt idx="5">
                  <c:v>163</c:v>
                </c:pt>
                <c:pt idx="6">
                  <c:v>129</c:v>
                </c:pt>
                <c:pt idx="7">
                  <c:v>99</c:v>
                </c:pt>
                <c:pt idx="8">
                  <c:v>152</c:v>
                </c:pt>
                <c:pt idx="9">
                  <c:v>183</c:v>
                </c:pt>
                <c:pt idx="10">
                  <c:v>145</c:v>
                </c:pt>
                <c:pt idx="11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8B-47F0-8118-00BC5F43914C}"/>
            </c:ext>
          </c:extLst>
        </c:ser>
        <c:ser>
          <c:idx val="1"/>
          <c:order val="1"/>
          <c:tx>
            <c:strRef>
              <c:f>'MLR - Step 3'!$H$1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'MLR - Step 3'!$C$14:$C$17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</c:numCache>
            </c:numRef>
          </c:xVal>
          <c:yVal>
            <c:numRef>
              <c:f>'MLR - Step 3'!$H$14:$H$17</c:f>
              <c:numCache>
                <c:formatCode>0.0</c:formatCode>
                <c:ptCount val="4"/>
                <c:pt idx="0">
                  <c:v>173.91666666666669</c:v>
                </c:pt>
                <c:pt idx="1">
                  <c:v>201.58333333333334</c:v>
                </c:pt>
                <c:pt idx="2">
                  <c:v>168.91666666666669</c:v>
                </c:pt>
                <c:pt idx="3">
                  <c:v>143.58333333333334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8B-47F0-8118-00BC5F439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936576"/>
        <c:axId val="1788416192"/>
      </c:scatterChart>
      <c:valAx>
        <c:axId val="165193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416192"/>
        <c:crosses val="autoZero"/>
        <c:crossBetween val="midCat"/>
      </c:valAx>
      <c:valAx>
        <c:axId val="17884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93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30480</xdr:rowOff>
    </xdr:from>
    <xdr:to>
      <xdr:col>11</xdr:col>
      <xdr:colOff>114300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1EA96C-4F94-4BDD-AF9B-78355BB45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0</xdr:row>
      <xdr:rowOff>38100</xdr:rowOff>
    </xdr:from>
    <xdr:to>
      <xdr:col>15</xdr:col>
      <xdr:colOff>89535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598CA-E64A-478F-B763-E4D47D941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91440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8ABF5-41E4-4277-9643-F96B066A6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D4F4-868D-4F63-B195-E552249520B6}">
  <dimension ref="A1:F5"/>
  <sheetViews>
    <sheetView tabSelected="1" workbookViewId="0">
      <selection activeCell="C10" sqref="C10"/>
    </sheetView>
  </sheetViews>
  <sheetFormatPr defaultRowHeight="14.4" x14ac:dyDescent="0.55000000000000004"/>
  <sheetData>
    <row r="1" spans="1:6" x14ac:dyDescent="0.55000000000000004">
      <c r="A1" s="10" t="s">
        <v>7</v>
      </c>
      <c r="B1" s="10"/>
      <c r="C1" s="10"/>
      <c r="D1" s="10"/>
      <c r="E1" s="10"/>
      <c r="F1" s="10"/>
    </row>
    <row r="2" spans="1:6" x14ac:dyDescent="0.55000000000000004">
      <c r="A2" t="s">
        <v>0</v>
      </c>
      <c r="B2">
        <v>1</v>
      </c>
      <c r="C2">
        <v>2</v>
      </c>
      <c r="D2">
        <v>3</v>
      </c>
      <c r="E2">
        <v>4</v>
      </c>
      <c r="F2" t="s">
        <v>5</v>
      </c>
    </row>
    <row r="3" spans="1:6" x14ac:dyDescent="0.55000000000000004">
      <c r="A3" t="s">
        <v>1</v>
      </c>
      <c r="B3">
        <v>108</v>
      </c>
      <c r="C3">
        <v>132</v>
      </c>
      <c r="D3">
        <v>106</v>
      </c>
      <c r="E3">
        <v>85</v>
      </c>
      <c r="F3" s="1">
        <f>AVERAGE(B3:E3)</f>
        <v>107.75</v>
      </c>
    </row>
    <row r="4" spans="1:6" x14ac:dyDescent="0.55000000000000004">
      <c r="A4" t="s">
        <v>2</v>
      </c>
      <c r="B4">
        <v>135</v>
      </c>
      <c r="C4">
        <v>163</v>
      </c>
      <c r="D4">
        <v>129</v>
      </c>
      <c r="E4">
        <v>99</v>
      </c>
      <c r="F4" s="1">
        <f t="shared" ref="F4:F5" si="0">AVERAGE(B4:E4)</f>
        <v>131.5</v>
      </c>
    </row>
    <row r="5" spans="1:6" x14ac:dyDescent="0.55000000000000004">
      <c r="A5" t="s">
        <v>3</v>
      </c>
      <c r="B5">
        <v>152</v>
      </c>
      <c r="C5">
        <v>183</v>
      </c>
      <c r="D5">
        <v>145</v>
      </c>
      <c r="E5">
        <v>120</v>
      </c>
      <c r="F5" s="1">
        <f t="shared" si="0"/>
        <v>150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AE84-5C95-478A-B4D3-C440D758DC41}">
  <dimension ref="A1:F13"/>
  <sheetViews>
    <sheetView workbookViewId="0">
      <selection sqref="A1:F5"/>
    </sheetView>
  </sheetViews>
  <sheetFormatPr defaultRowHeight="14.4" x14ac:dyDescent="0.55000000000000004"/>
  <sheetData>
    <row r="1" spans="1:6" x14ac:dyDescent="0.55000000000000004">
      <c r="A1" s="10" t="s">
        <v>7</v>
      </c>
      <c r="B1" s="10"/>
      <c r="C1" s="10"/>
      <c r="D1" s="10"/>
      <c r="E1" s="10"/>
      <c r="F1" s="10"/>
    </row>
    <row r="2" spans="1:6" x14ac:dyDescent="0.55000000000000004">
      <c r="A2" t="s">
        <v>0</v>
      </c>
      <c r="B2">
        <v>1</v>
      </c>
      <c r="C2">
        <v>2</v>
      </c>
      <c r="D2">
        <v>3</v>
      </c>
      <c r="E2">
        <v>4</v>
      </c>
      <c r="F2" t="s">
        <v>5</v>
      </c>
    </row>
    <row r="3" spans="1:6" x14ac:dyDescent="0.55000000000000004">
      <c r="A3" t="s">
        <v>1</v>
      </c>
      <c r="B3">
        <v>108</v>
      </c>
      <c r="C3">
        <v>132</v>
      </c>
      <c r="D3">
        <v>106</v>
      </c>
      <c r="E3">
        <v>85</v>
      </c>
      <c r="F3" s="1">
        <f>AVERAGE(B3:E3)</f>
        <v>107.75</v>
      </c>
    </row>
    <row r="4" spans="1:6" x14ac:dyDescent="0.55000000000000004">
      <c r="A4" t="s">
        <v>2</v>
      </c>
      <c r="B4">
        <v>135</v>
      </c>
      <c r="C4">
        <v>163</v>
      </c>
      <c r="D4">
        <v>129</v>
      </c>
      <c r="E4">
        <v>99</v>
      </c>
      <c r="F4" s="1">
        <f t="shared" ref="F4:F5" si="0">AVERAGE(B4:E4)</f>
        <v>131.5</v>
      </c>
    </row>
    <row r="5" spans="1:6" x14ac:dyDescent="0.55000000000000004">
      <c r="A5" t="s">
        <v>3</v>
      </c>
      <c r="B5">
        <v>152</v>
      </c>
      <c r="C5">
        <v>183</v>
      </c>
      <c r="D5">
        <v>145</v>
      </c>
      <c r="E5">
        <v>120</v>
      </c>
      <c r="F5" s="1">
        <f t="shared" si="0"/>
        <v>150</v>
      </c>
    </row>
    <row r="8" spans="1:6" x14ac:dyDescent="0.55000000000000004">
      <c r="A8" s="10" t="s">
        <v>6</v>
      </c>
      <c r="B8" s="10"/>
      <c r="C8" s="10"/>
      <c r="D8" s="10"/>
      <c r="E8" s="10"/>
    </row>
    <row r="9" spans="1:6" x14ac:dyDescent="0.55000000000000004">
      <c r="A9" t="s">
        <v>0</v>
      </c>
      <c r="B9">
        <v>1</v>
      </c>
      <c r="C9">
        <v>2</v>
      </c>
      <c r="D9">
        <v>3</v>
      </c>
      <c r="E9">
        <v>4</v>
      </c>
    </row>
    <row r="10" spans="1:6" x14ac:dyDescent="0.55000000000000004">
      <c r="A10" t="s">
        <v>1</v>
      </c>
      <c r="B10" s="1">
        <f>B3/$F3</f>
        <v>1.0023201856148491</v>
      </c>
      <c r="C10" s="1">
        <f t="shared" ref="C10:E10" si="1">C3/$F3</f>
        <v>1.2250580046403712</v>
      </c>
      <c r="D10" s="1">
        <f t="shared" si="1"/>
        <v>0.98375870069605564</v>
      </c>
      <c r="E10" s="1">
        <f t="shared" si="1"/>
        <v>0.78886310904872392</v>
      </c>
    </row>
    <row r="11" spans="1:6" x14ac:dyDescent="0.55000000000000004">
      <c r="A11" t="s">
        <v>2</v>
      </c>
      <c r="B11" s="1">
        <f t="shared" ref="B11:E11" si="2">B4/$F4</f>
        <v>1.0266159695817489</v>
      </c>
      <c r="C11" s="1">
        <f t="shared" si="2"/>
        <v>1.2395437262357414</v>
      </c>
      <c r="D11" s="1">
        <f t="shared" si="2"/>
        <v>0.98098859315589348</v>
      </c>
      <c r="E11" s="1">
        <f t="shared" si="2"/>
        <v>0.75285171102661597</v>
      </c>
    </row>
    <row r="12" spans="1:6" x14ac:dyDescent="0.55000000000000004">
      <c r="A12" t="s">
        <v>3</v>
      </c>
      <c r="B12" s="1">
        <f t="shared" ref="B12:E12" si="3">B5/$F5</f>
        <v>1.0133333333333334</v>
      </c>
      <c r="C12" s="1">
        <f t="shared" si="3"/>
        <v>1.22</v>
      </c>
      <c r="D12" s="1">
        <f t="shared" si="3"/>
        <v>0.96666666666666667</v>
      </c>
      <c r="E12" s="1">
        <f t="shared" si="3"/>
        <v>0.8</v>
      </c>
    </row>
    <row r="13" spans="1:6" x14ac:dyDescent="0.55000000000000004">
      <c r="A13" t="s">
        <v>4</v>
      </c>
      <c r="B13" s="1">
        <f>AVERAGE(B10:B12)</f>
        <v>1.0140898295099772</v>
      </c>
      <c r="C13" s="1">
        <f t="shared" ref="C13:E13" si="4">AVERAGE(C10:C12)</f>
        <v>1.2282005769587041</v>
      </c>
      <c r="D13" s="1">
        <f t="shared" si="4"/>
        <v>0.97713798683953856</v>
      </c>
      <c r="E13" s="1">
        <f t="shared" si="4"/>
        <v>0.78057160669177994</v>
      </c>
    </row>
  </sheetData>
  <mergeCells count="2">
    <mergeCell ref="A1:F1"/>
    <mergeCell ref="A8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0AE0-D232-4AA0-B8B2-EEE7E1BCEB44}">
  <dimension ref="A1:F13"/>
  <sheetViews>
    <sheetView workbookViewId="0">
      <selection sqref="A1:D13"/>
    </sheetView>
  </sheetViews>
  <sheetFormatPr defaultRowHeight="14.4" x14ac:dyDescent="0.55000000000000004"/>
  <sheetData>
    <row r="1" spans="1:6" x14ac:dyDescent="0.55000000000000004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55000000000000004">
      <c r="A2">
        <v>1</v>
      </c>
      <c r="B2">
        <v>1</v>
      </c>
      <c r="C2">
        <v>1</v>
      </c>
      <c r="D2" s="7">
        <f>'DM - Step 1'!B3</f>
        <v>108</v>
      </c>
      <c r="E2" s="8">
        <f ca="1">OFFSET('DM - Step 1'!A$13,0,B2)</f>
        <v>1.0140898295099772</v>
      </c>
      <c r="F2" s="1">
        <f ca="1">D2/E2</f>
        <v>106.49944103293804</v>
      </c>
    </row>
    <row r="3" spans="1:6" x14ac:dyDescent="0.55000000000000004">
      <c r="A3">
        <v>1</v>
      </c>
      <c r="B3">
        <v>2</v>
      </c>
      <c r="C3">
        <v>2</v>
      </c>
      <c r="D3" s="7">
        <f>'DM - Step 1'!C3</f>
        <v>132</v>
      </c>
      <c r="E3" s="8">
        <f ca="1">OFFSET('DM - Step 1'!A$13,0,B3)</f>
        <v>1.2282005769587041</v>
      </c>
      <c r="F3" s="1">
        <f t="shared" ref="F3:F13" ca="1" si="0">D3/E3</f>
        <v>107.47430222420279</v>
      </c>
    </row>
    <row r="4" spans="1:6" x14ac:dyDescent="0.55000000000000004">
      <c r="A4">
        <v>1</v>
      </c>
      <c r="B4">
        <v>3</v>
      </c>
      <c r="C4">
        <v>3</v>
      </c>
      <c r="D4" s="7">
        <f>'DM - Step 1'!D3</f>
        <v>106</v>
      </c>
      <c r="E4" s="8">
        <f ca="1">OFFSET('DM - Step 1'!A$13,0,B4)</f>
        <v>0.97713798683953856</v>
      </c>
      <c r="F4" s="1">
        <f t="shared" ca="1" si="0"/>
        <v>108.48007285321809</v>
      </c>
    </row>
    <row r="5" spans="1:6" x14ac:dyDescent="0.55000000000000004">
      <c r="A5">
        <v>1</v>
      </c>
      <c r="B5">
        <v>4</v>
      </c>
      <c r="C5">
        <v>4</v>
      </c>
      <c r="D5" s="7">
        <f>'DM - Step 1'!E3</f>
        <v>85</v>
      </c>
      <c r="E5" s="8">
        <f ca="1">OFFSET('DM - Step 1'!A$13,0,B5)</f>
        <v>0.78057160669177994</v>
      </c>
      <c r="F5" s="1">
        <f t="shared" ca="1" si="0"/>
        <v>108.89455787438537</v>
      </c>
    </row>
    <row r="6" spans="1:6" x14ac:dyDescent="0.55000000000000004">
      <c r="A6">
        <v>2</v>
      </c>
      <c r="B6">
        <v>1</v>
      </c>
      <c r="C6">
        <v>5</v>
      </c>
      <c r="D6" s="7">
        <f>'DM - Step 1'!B4</f>
        <v>135</v>
      </c>
      <c r="E6" s="8">
        <f ca="1">OFFSET('DM - Step 1'!A$13,0,B6)</f>
        <v>1.0140898295099772</v>
      </c>
      <c r="F6" s="1">
        <f t="shared" ca="1" si="0"/>
        <v>133.12430129117254</v>
      </c>
    </row>
    <row r="7" spans="1:6" x14ac:dyDescent="0.55000000000000004">
      <c r="A7">
        <v>2</v>
      </c>
      <c r="B7">
        <v>2</v>
      </c>
      <c r="C7">
        <v>6</v>
      </c>
      <c r="D7" s="7">
        <f>'DM - Step 1'!C4</f>
        <v>163</v>
      </c>
      <c r="E7" s="8">
        <f ca="1">OFFSET('DM - Step 1'!A$13,0,B7)</f>
        <v>1.2282005769587041</v>
      </c>
      <c r="F7" s="1">
        <f t="shared" ca="1" si="0"/>
        <v>132.71447926170495</v>
      </c>
    </row>
    <row r="8" spans="1:6" x14ac:dyDescent="0.55000000000000004">
      <c r="A8">
        <v>2</v>
      </c>
      <c r="B8">
        <v>3</v>
      </c>
      <c r="C8">
        <v>7</v>
      </c>
      <c r="D8" s="7">
        <f>'DM - Step 1'!D4</f>
        <v>129</v>
      </c>
      <c r="E8" s="8">
        <f ca="1">OFFSET('DM - Step 1'!A$13,0,B8)</f>
        <v>0.97713798683953856</v>
      </c>
      <c r="F8" s="1">
        <f t="shared" ca="1" si="0"/>
        <v>132.01820186853899</v>
      </c>
    </row>
    <row r="9" spans="1:6" x14ac:dyDescent="0.55000000000000004">
      <c r="A9">
        <v>2</v>
      </c>
      <c r="B9">
        <v>4</v>
      </c>
      <c r="C9">
        <v>8</v>
      </c>
      <c r="D9" s="7">
        <f>'DM - Step 1'!E4</f>
        <v>99</v>
      </c>
      <c r="E9" s="8">
        <f ca="1">OFFSET('DM - Step 1'!A$13,0,B9)</f>
        <v>0.78057160669177994</v>
      </c>
      <c r="F9" s="1">
        <f t="shared" ca="1" si="0"/>
        <v>126.83013211251942</v>
      </c>
    </row>
    <row r="10" spans="1:6" x14ac:dyDescent="0.55000000000000004">
      <c r="A10">
        <v>3</v>
      </c>
      <c r="B10">
        <v>1</v>
      </c>
      <c r="C10">
        <v>9</v>
      </c>
      <c r="D10" s="7">
        <f>'DM - Step 1'!B5</f>
        <v>152</v>
      </c>
      <c r="E10" s="8">
        <f ca="1">OFFSET('DM - Step 1'!A$13,0,B10)</f>
        <v>1.0140898295099772</v>
      </c>
      <c r="F10" s="1">
        <f t="shared" ca="1" si="0"/>
        <v>149.88810219450539</v>
      </c>
    </row>
    <row r="11" spans="1:6" x14ac:dyDescent="0.55000000000000004">
      <c r="A11">
        <v>3</v>
      </c>
      <c r="B11">
        <v>2</v>
      </c>
      <c r="C11">
        <v>10</v>
      </c>
      <c r="D11" s="7">
        <f>'DM - Step 1'!C5</f>
        <v>183</v>
      </c>
      <c r="E11" s="8">
        <f ca="1">OFFSET('DM - Step 1'!A$13,0,B11)</f>
        <v>1.2282005769587041</v>
      </c>
      <c r="F11" s="1">
        <f t="shared" ca="1" si="0"/>
        <v>148.99846444719023</v>
      </c>
    </row>
    <row r="12" spans="1:6" x14ac:dyDescent="0.55000000000000004">
      <c r="A12">
        <v>3</v>
      </c>
      <c r="B12">
        <v>3</v>
      </c>
      <c r="C12">
        <v>11</v>
      </c>
      <c r="D12" s="7">
        <f>'DM - Step 1'!D5</f>
        <v>145</v>
      </c>
      <c r="E12" s="8">
        <f ca="1">OFFSET('DM - Step 1'!A$13,0,B12)</f>
        <v>0.97713798683953856</v>
      </c>
      <c r="F12" s="1">
        <f t="shared" ca="1" si="0"/>
        <v>148.39255248789266</v>
      </c>
    </row>
    <row r="13" spans="1:6" x14ac:dyDescent="0.55000000000000004">
      <c r="A13">
        <v>3</v>
      </c>
      <c r="B13">
        <v>4</v>
      </c>
      <c r="C13">
        <v>12</v>
      </c>
      <c r="D13" s="7">
        <f>'DM - Step 1'!E5</f>
        <v>120</v>
      </c>
      <c r="E13" s="8">
        <f ca="1">OFFSET('DM - Step 1'!A$13,0,B13)</f>
        <v>0.78057160669177994</v>
      </c>
      <c r="F13" s="1">
        <f t="shared" ca="1" si="0"/>
        <v>153.73349346972051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4A6D-FC9C-40C6-B2F5-02CE45C44AE8}">
  <dimension ref="A1:B13"/>
  <sheetViews>
    <sheetView workbookViewId="0">
      <selection sqref="A1:XFD1"/>
    </sheetView>
  </sheetViews>
  <sheetFormatPr defaultRowHeight="14.4" x14ac:dyDescent="0.55000000000000004"/>
  <cols>
    <col min="2" max="2" width="13.26171875" customWidth="1"/>
  </cols>
  <sheetData>
    <row r="1" spans="1:2" s="6" customFormat="1" ht="43.2" x14ac:dyDescent="0.55000000000000004">
      <c r="A1" s="9" t="str">
        <f>'DM - Step 2'!C1</f>
        <v>Time (t)</v>
      </c>
      <c r="B1" s="9" t="str">
        <f>'DM - Step 2'!F1</f>
        <v>Deseasonalized Demand</v>
      </c>
    </row>
    <row r="2" spans="1:2" x14ac:dyDescent="0.55000000000000004">
      <c r="A2" s="7">
        <f>'DM - Step 2'!C2</f>
        <v>1</v>
      </c>
      <c r="B2" s="8">
        <f ca="1">'DM - Step 2'!F2</f>
        <v>106.49944103293804</v>
      </c>
    </row>
    <row r="3" spans="1:2" x14ac:dyDescent="0.55000000000000004">
      <c r="A3" s="7">
        <f>'DM - Step 2'!C3</f>
        <v>2</v>
      </c>
      <c r="B3" s="8">
        <f ca="1">'DM - Step 2'!F3</f>
        <v>107.47430222420279</v>
      </c>
    </row>
    <row r="4" spans="1:2" x14ac:dyDescent="0.55000000000000004">
      <c r="A4" s="7">
        <f>'DM - Step 2'!C4</f>
        <v>3</v>
      </c>
      <c r="B4" s="8">
        <f ca="1">'DM - Step 2'!F4</f>
        <v>108.48007285321809</v>
      </c>
    </row>
    <row r="5" spans="1:2" x14ac:dyDescent="0.55000000000000004">
      <c r="A5" s="7">
        <f>'DM - Step 2'!C5</f>
        <v>4</v>
      </c>
      <c r="B5" s="8">
        <f ca="1">'DM - Step 2'!F5</f>
        <v>108.89455787438537</v>
      </c>
    </row>
    <row r="6" spans="1:2" x14ac:dyDescent="0.55000000000000004">
      <c r="A6" s="7">
        <f>'DM - Step 2'!C6</f>
        <v>5</v>
      </c>
      <c r="B6" s="8">
        <f ca="1">'DM - Step 2'!F6</f>
        <v>133.12430129117254</v>
      </c>
    </row>
    <row r="7" spans="1:2" x14ac:dyDescent="0.55000000000000004">
      <c r="A7" s="7">
        <f>'DM - Step 2'!C7</f>
        <v>6</v>
      </c>
      <c r="B7" s="8">
        <f ca="1">'DM - Step 2'!F7</f>
        <v>132.71447926170495</v>
      </c>
    </row>
    <row r="8" spans="1:2" x14ac:dyDescent="0.55000000000000004">
      <c r="A8" s="7">
        <f>'DM - Step 2'!C8</f>
        <v>7</v>
      </c>
      <c r="B8" s="8">
        <f ca="1">'DM - Step 2'!F8</f>
        <v>132.01820186853899</v>
      </c>
    </row>
    <row r="9" spans="1:2" x14ac:dyDescent="0.55000000000000004">
      <c r="A9" s="7">
        <f>'DM - Step 2'!C9</f>
        <v>8</v>
      </c>
      <c r="B9" s="8">
        <f ca="1">'DM - Step 2'!F9</f>
        <v>126.83013211251942</v>
      </c>
    </row>
    <row r="10" spans="1:2" x14ac:dyDescent="0.55000000000000004">
      <c r="A10" s="7">
        <f>'DM - Step 2'!C10</f>
        <v>9</v>
      </c>
      <c r="B10" s="8">
        <f ca="1">'DM - Step 2'!F10</f>
        <v>149.88810219450539</v>
      </c>
    </row>
    <row r="11" spans="1:2" x14ac:dyDescent="0.55000000000000004">
      <c r="A11" s="7">
        <f>'DM - Step 2'!C11</f>
        <v>10</v>
      </c>
      <c r="B11" s="8">
        <f ca="1">'DM - Step 2'!F11</f>
        <v>148.99846444719023</v>
      </c>
    </row>
    <row r="12" spans="1:2" x14ac:dyDescent="0.55000000000000004">
      <c r="A12" s="7">
        <f>'DM - Step 2'!C12</f>
        <v>11</v>
      </c>
      <c r="B12" s="8">
        <f ca="1">'DM - Step 2'!F12</f>
        <v>148.39255248789266</v>
      </c>
    </row>
    <row r="13" spans="1:2" x14ac:dyDescent="0.55000000000000004">
      <c r="A13" s="7">
        <f>'DM - Step 2'!C13</f>
        <v>12</v>
      </c>
      <c r="B13" s="8">
        <f ca="1">'DM - Step 2'!F13</f>
        <v>153.73349346972051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AF4B-2D7D-4E9A-8B47-52F13C94DE7B}">
  <dimension ref="A1:F20"/>
  <sheetViews>
    <sheetView workbookViewId="0">
      <selection activeCell="F14" sqref="F14"/>
    </sheetView>
  </sheetViews>
  <sheetFormatPr defaultRowHeight="14.4" x14ac:dyDescent="0.55000000000000004"/>
  <cols>
    <col min="6" max="6" width="10.1015625" customWidth="1"/>
  </cols>
  <sheetData>
    <row r="1" spans="1:6" s="6" customFormat="1" ht="28.8" x14ac:dyDescent="0.55000000000000004">
      <c r="A1" s="6" t="str">
        <f>'DM - Step 2'!A1</f>
        <v>Year</v>
      </c>
      <c r="B1" s="6" t="str">
        <f>'DM - Step 2'!B1</f>
        <v>Quarter</v>
      </c>
      <c r="C1" s="6" t="str">
        <f>'DM - Step 2'!C1</f>
        <v>Time (t)</v>
      </c>
      <c r="D1" s="6" t="str">
        <f>'DM - Step 2'!D1</f>
        <v>Raw Demand</v>
      </c>
      <c r="E1" s="6" t="str">
        <f>'DM - Step 2'!E1</f>
        <v>Seasonal Index</v>
      </c>
      <c r="F1" s="6" t="s">
        <v>15</v>
      </c>
    </row>
    <row r="2" spans="1:6" x14ac:dyDescent="0.55000000000000004">
      <c r="A2" s="7">
        <f>'DM - Step 2'!A2</f>
        <v>1</v>
      </c>
      <c r="B2" s="7">
        <f>'DM - Step 2'!B2</f>
        <v>1</v>
      </c>
      <c r="C2" s="7">
        <f>'DM - Step 2'!C2</f>
        <v>1</v>
      </c>
      <c r="D2" s="7">
        <f>'DM - Step 2'!D2</f>
        <v>108</v>
      </c>
      <c r="E2" s="8">
        <f ca="1">'DM - Step 2'!E2</f>
        <v>1.0140898295099772</v>
      </c>
    </row>
    <row r="3" spans="1:6" x14ac:dyDescent="0.55000000000000004">
      <c r="A3" s="7">
        <f>'DM - Step 2'!A3</f>
        <v>1</v>
      </c>
      <c r="B3" s="7">
        <f>'DM - Step 2'!B3</f>
        <v>2</v>
      </c>
      <c r="C3" s="7">
        <f>'DM - Step 2'!C3</f>
        <v>2</v>
      </c>
      <c r="D3" s="7">
        <f>'DM - Step 2'!D3</f>
        <v>132</v>
      </c>
      <c r="E3" s="8">
        <f ca="1">'DM - Step 2'!E3</f>
        <v>1.2282005769587041</v>
      </c>
    </row>
    <row r="4" spans="1:6" x14ac:dyDescent="0.55000000000000004">
      <c r="A4" s="7">
        <f>'DM - Step 2'!A4</f>
        <v>1</v>
      </c>
      <c r="B4" s="7">
        <f>'DM - Step 2'!B4</f>
        <v>3</v>
      </c>
      <c r="C4" s="7">
        <f>'DM - Step 2'!C4</f>
        <v>3</v>
      </c>
      <c r="D4" s="7">
        <f>'DM - Step 2'!D4</f>
        <v>106</v>
      </c>
      <c r="E4" s="8">
        <f ca="1">'DM - Step 2'!E4</f>
        <v>0.97713798683953856</v>
      </c>
    </row>
    <row r="5" spans="1:6" x14ac:dyDescent="0.55000000000000004">
      <c r="A5" s="7">
        <f>'DM - Step 2'!A5</f>
        <v>1</v>
      </c>
      <c r="B5" s="7">
        <f>'DM - Step 2'!B5</f>
        <v>4</v>
      </c>
      <c r="C5" s="7">
        <f>'DM - Step 2'!C5</f>
        <v>4</v>
      </c>
      <c r="D5" s="7">
        <f>'DM - Step 2'!D5</f>
        <v>85</v>
      </c>
      <c r="E5" s="8">
        <f ca="1">'DM - Step 2'!E5</f>
        <v>0.78057160669177994</v>
      </c>
    </row>
    <row r="6" spans="1:6" x14ac:dyDescent="0.55000000000000004">
      <c r="A6" s="7">
        <f>'DM - Step 2'!A6</f>
        <v>2</v>
      </c>
      <c r="B6" s="7">
        <f>'DM - Step 2'!B6</f>
        <v>1</v>
      </c>
      <c r="C6" s="7">
        <f>'DM - Step 2'!C6</f>
        <v>5</v>
      </c>
      <c r="D6" s="7">
        <f>'DM - Step 2'!D6</f>
        <v>135</v>
      </c>
      <c r="E6" s="8">
        <f ca="1">'DM - Step 2'!E6</f>
        <v>1.0140898295099772</v>
      </c>
    </row>
    <row r="7" spans="1:6" x14ac:dyDescent="0.55000000000000004">
      <c r="A7" s="7">
        <f>'DM - Step 2'!A7</f>
        <v>2</v>
      </c>
      <c r="B7" s="7">
        <f>'DM - Step 2'!B7</f>
        <v>2</v>
      </c>
      <c r="C7" s="7">
        <f>'DM - Step 2'!C7</f>
        <v>6</v>
      </c>
      <c r="D7" s="7">
        <f>'DM - Step 2'!D7</f>
        <v>163</v>
      </c>
      <c r="E7" s="8">
        <f ca="1">'DM - Step 2'!E7</f>
        <v>1.2282005769587041</v>
      </c>
    </row>
    <row r="8" spans="1:6" x14ac:dyDescent="0.55000000000000004">
      <c r="A8" s="7">
        <f>'DM - Step 2'!A8</f>
        <v>2</v>
      </c>
      <c r="B8" s="7">
        <f>'DM - Step 2'!B8</f>
        <v>3</v>
      </c>
      <c r="C8" s="7">
        <f>'DM - Step 2'!C8</f>
        <v>7</v>
      </c>
      <c r="D8" s="7">
        <f>'DM - Step 2'!D8</f>
        <v>129</v>
      </c>
      <c r="E8" s="8">
        <f ca="1">'DM - Step 2'!E8</f>
        <v>0.97713798683953856</v>
      </c>
    </row>
    <row r="9" spans="1:6" x14ac:dyDescent="0.55000000000000004">
      <c r="A9" s="7">
        <f>'DM - Step 2'!A9</f>
        <v>2</v>
      </c>
      <c r="B9" s="7">
        <f>'DM - Step 2'!B9</f>
        <v>4</v>
      </c>
      <c r="C9" s="7">
        <f>'DM - Step 2'!C9</f>
        <v>8</v>
      </c>
      <c r="D9" s="7">
        <f>'DM - Step 2'!D9</f>
        <v>99</v>
      </c>
      <c r="E9" s="8">
        <f ca="1">'DM - Step 2'!E9</f>
        <v>0.78057160669177994</v>
      </c>
    </row>
    <row r="10" spans="1:6" x14ac:dyDescent="0.55000000000000004">
      <c r="A10" s="7">
        <f>'DM - Step 2'!A10</f>
        <v>3</v>
      </c>
      <c r="B10" s="7">
        <f>'DM - Step 2'!B10</f>
        <v>1</v>
      </c>
      <c r="C10" s="7">
        <f>'DM - Step 2'!C10</f>
        <v>9</v>
      </c>
      <c r="D10" s="7">
        <f>'DM - Step 2'!D10</f>
        <v>152</v>
      </c>
      <c r="E10" s="8">
        <f ca="1">'DM - Step 2'!E10</f>
        <v>1.0140898295099772</v>
      </c>
    </row>
    <row r="11" spans="1:6" x14ac:dyDescent="0.55000000000000004">
      <c r="A11" s="7">
        <f>'DM - Step 2'!A11</f>
        <v>3</v>
      </c>
      <c r="B11" s="7">
        <f>'DM - Step 2'!B11</f>
        <v>2</v>
      </c>
      <c r="C11" s="7">
        <f>'DM - Step 2'!C11</f>
        <v>10</v>
      </c>
      <c r="D11" s="7">
        <f>'DM - Step 2'!D11</f>
        <v>183</v>
      </c>
      <c r="E11" s="8">
        <f ca="1">'DM - Step 2'!E11</f>
        <v>1.2282005769587041</v>
      </c>
    </row>
    <row r="12" spans="1:6" x14ac:dyDescent="0.55000000000000004">
      <c r="A12" s="7">
        <f>'DM - Step 2'!A12</f>
        <v>3</v>
      </c>
      <c r="B12" s="7">
        <f>'DM - Step 2'!B12</f>
        <v>3</v>
      </c>
      <c r="C12" s="7">
        <f>'DM - Step 2'!C12</f>
        <v>11</v>
      </c>
      <c r="D12" s="7">
        <f>'DM - Step 2'!D12</f>
        <v>145</v>
      </c>
      <c r="E12" s="8">
        <f ca="1">'DM - Step 2'!E12</f>
        <v>0.97713798683953856</v>
      </c>
    </row>
    <row r="13" spans="1:6" x14ac:dyDescent="0.55000000000000004">
      <c r="A13" s="7">
        <f>'DM - Step 2'!A13</f>
        <v>3</v>
      </c>
      <c r="B13" s="7">
        <f>'DM - Step 2'!B13</f>
        <v>4</v>
      </c>
      <c r="C13" s="7">
        <f>'DM - Step 2'!C13</f>
        <v>12</v>
      </c>
      <c r="D13" s="7">
        <f>'DM - Step 2'!D13</f>
        <v>120</v>
      </c>
      <c r="E13" s="8">
        <f ca="1">'DM - Step 2'!E13</f>
        <v>0.78057160669177994</v>
      </c>
    </row>
    <row r="14" spans="1:6" x14ac:dyDescent="0.55000000000000004">
      <c r="A14">
        <v>4</v>
      </c>
      <c r="B14">
        <v>1</v>
      </c>
      <c r="C14">
        <v>13</v>
      </c>
      <c r="F14" s="1">
        <f>$B$19+C14*$B$20</f>
        <v>160.59190000000001</v>
      </c>
    </row>
    <row r="15" spans="1:6" x14ac:dyDescent="0.55000000000000004">
      <c r="A15">
        <v>4</v>
      </c>
      <c r="B15">
        <v>2</v>
      </c>
      <c r="C15">
        <v>14</v>
      </c>
      <c r="F15" s="1">
        <f t="shared" ref="F15:F17" si="0">$B$19+C15*$B$20</f>
        <v>165.33619999999999</v>
      </c>
    </row>
    <row r="16" spans="1:6" x14ac:dyDescent="0.55000000000000004">
      <c r="A16">
        <v>4</v>
      </c>
      <c r="B16">
        <v>3</v>
      </c>
      <c r="C16">
        <v>15</v>
      </c>
      <c r="F16" s="1">
        <f t="shared" si="0"/>
        <v>170.0805</v>
      </c>
    </row>
    <row r="17" spans="1:6" x14ac:dyDescent="0.55000000000000004">
      <c r="A17">
        <v>4</v>
      </c>
      <c r="B17">
        <v>4</v>
      </c>
      <c r="C17">
        <v>16</v>
      </c>
      <c r="F17" s="1">
        <f t="shared" si="0"/>
        <v>174.82479999999998</v>
      </c>
    </row>
    <row r="18" spans="1:6" ht="14.7" thickBot="1" x14ac:dyDescent="0.6"/>
    <row r="19" spans="1:6" x14ac:dyDescent="0.55000000000000004">
      <c r="A19" s="2" t="s">
        <v>14</v>
      </c>
      <c r="B19" s="3">
        <v>98.915999999999997</v>
      </c>
    </row>
    <row r="20" spans="1:6" ht="14.7" thickBot="1" x14ac:dyDescent="0.6">
      <c r="A20" s="4" t="s">
        <v>16</v>
      </c>
      <c r="B20" s="5">
        <v>4.7443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4F4C3-46B6-4522-BD8B-9A87C238A243}">
  <dimension ref="A1:G17"/>
  <sheetViews>
    <sheetView workbookViewId="0">
      <selection activeCell="B18" sqref="B18"/>
    </sheetView>
  </sheetViews>
  <sheetFormatPr defaultRowHeight="14.4" x14ac:dyDescent="0.55000000000000004"/>
  <cols>
    <col min="6" max="6" width="10.20703125" customWidth="1"/>
  </cols>
  <sheetData>
    <row r="1" spans="1:7" s="6" customFormat="1" ht="28.8" x14ac:dyDescent="0.55000000000000004">
      <c r="A1" s="6" t="str">
        <f>'DM - Step 2'!A1</f>
        <v>Year</v>
      </c>
      <c r="B1" s="6" t="str">
        <f>'DM - Step 2'!B1</f>
        <v>Quarter</v>
      </c>
      <c r="C1" s="6" t="str">
        <f>'DM - Step 2'!C1</f>
        <v>Time (t)</v>
      </c>
      <c r="D1" s="6" t="str">
        <f>'DM - Step 2'!D1</f>
        <v>Raw Demand</v>
      </c>
      <c r="E1" s="6" t="str">
        <f>'DM - Step 2'!E1</f>
        <v>Seasonal Index</v>
      </c>
      <c r="F1" s="6" t="s">
        <v>15</v>
      </c>
      <c r="G1" s="6" t="s">
        <v>17</v>
      </c>
    </row>
    <row r="2" spans="1:7" x14ac:dyDescent="0.55000000000000004">
      <c r="A2" s="7">
        <f>'DM - Step 2'!A2</f>
        <v>1</v>
      </c>
      <c r="B2" s="7">
        <f>'DM - Step 2'!B2</f>
        <v>1</v>
      </c>
      <c r="C2" s="7">
        <f>'DM - Step 2'!C2</f>
        <v>1</v>
      </c>
      <c r="D2" s="7">
        <f>'DM - Step 2'!D2</f>
        <v>108</v>
      </c>
      <c r="E2" s="8">
        <f ca="1">'DM - Step 2'!E2</f>
        <v>1.0140898295099772</v>
      </c>
    </row>
    <row r="3" spans="1:7" x14ac:dyDescent="0.55000000000000004">
      <c r="A3" s="7">
        <f>'DM - Step 2'!A3</f>
        <v>1</v>
      </c>
      <c r="B3" s="7">
        <f>'DM - Step 2'!B3</f>
        <v>2</v>
      </c>
      <c r="C3" s="7">
        <f>'DM - Step 2'!C3</f>
        <v>2</v>
      </c>
      <c r="D3" s="7">
        <f>'DM - Step 2'!D3</f>
        <v>132</v>
      </c>
      <c r="E3" s="8">
        <f ca="1">'DM - Step 2'!E3</f>
        <v>1.2282005769587041</v>
      </c>
    </row>
    <row r="4" spans="1:7" x14ac:dyDescent="0.55000000000000004">
      <c r="A4" s="7">
        <f>'DM - Step 2'!A4</f>
        <v>1</v>
      </c>
      <c r="B4" s="7">
        <f>'DM - Step 2'!B4</f>
        <v>3</v>
      </c>
      <c r="C4" s="7">
        <f>'DM - Step 2'!C4</f>
        <v>3</v>
      </c>
      <c r="D4" s="7">
        <f>'DM - Step 2'!D4</f>
        <v>106</v>
      </c>
      <c r="E4" s="8">
        <f ca="1">'DM - Step 2'!E4</f>
        <v>0.97713798683953856</v>
      </c>
    </row>
    <row r="5" spans="1:7" x14ac:dyDescent="0.55000000000000004">
      <c r="A5" s="7">
        <f>'DM - Step 2'!A5</f>
        <v>1</v>
      </c>
      <c r="B5" s="7">
        <f>'DM - Step 2'!B5</f>
        <v>4</v>
      </c>
      <c r="C5" s="7">
        <f>'DM - Step 2'!C5</f>
        <v>4</v>
      </c>
      <c r="D5" s="7">
        <f>'DM - Step 2'!D5</f>
        <v>85</v>
      </c>
      <c r="E5" s="8">
        <f ca="1">'DM - Step 2'!E5</f>
        <v>0.78057160669177994</v>
      </c>
    </row>
    <row r="6" spans="1:7" x14ac:dyDescent="0.55000000000000004">
      <c r="A6" s="7">
        <f>'DM - Step 2'!A6</f>
        <v>2</v>
      </c>
      <c r="B6" s="7">
        <f>'DM - Step 2'!B6</f>
        <v>1</v>
      </c>
      <c r="C6" s="7">
        <f>'DM - Step 2'!C6</f>
        <v>5</v>
      </c>
      <c r="D6" s="7">
        <f>'DM - Step 2'!D6</f>
        <v>135</v>
      </c>
      <c r="E6" s="8">
        <f ca="1">'DM - Step 2'!E6</f>
        <v>1.0140898295099772</v>
      </c>
    </row>
    <row r="7" spans="1:7" x14ac:dyDescent="0.55000000000000004">
      <c r="A7" s="7">
        <f>'DM - Step 2'!A7</f>
        <v>2</v>
      </c>
      <c r="B7" s="7">
        <f>'DM - Step 2'!B7</f>
        <v>2</v>
      </c>
      <c r="C7" s="7">
        <f>'DM - Step 2'!C7</f>
        <v>6</v>
      </c>
      <c r="D7" s="7">
        <f>'DM - Step 2'!D7</f>
        <v>163</v>
      </c>
      <c r="E7" s="8">
        <f ca="1">'DM - Step 2'!E7</f>
        <v>1.2282005769587041</v>
      </c>
    </row>
    <row r="8" spans="1:7" x14ac:dyDescent="0.55000000000000004">
      <c r="A8" s="7">
        <f>'DM - Step 2'!A8</f>
        <v>2</v>
      </c>
      <c r="B8" s="7">
        <f>'DM - Step 2'!B8</f>
        <v>3</v>
      </c>
      <c r="C8" s="7">
        <f>'DM - Step 2'!C8</f>
        <v>7</v>
      </c>
      <c r="D8" s="7">
        <f>'DM - Step 2'!D8</f>
        <v>129</v>
      </c>
      <c r="E8" s="8">
        <f ca="1">'DM - Step 2'!E8</f>
        <v>0.97713798683953856</v>
      </c>
    </row>
    <row r="9" spans="1:7" x14ac:dyDescent="0.55000000000000004">
      <c r="A9" s="7">
        <f>'DM - Step 2'!A9</f>
        <v>2</v>
      </c>
      <c r="B9" s="7">
        <f>'DM - Step 2'!B9</f>
        <v>4</v>
      </c>
      <c r="C9" s="7">
        <f>'DM - Step 2'!C9</f>
        <v>8</v>
      </c>
      <c r="D9" s="7">
        <f>'DM - Step 2'!D9</f>
        <v>99</v>
      </c>
      <c r="E9" s="8">
        <f ca="1">'DM - Step 2'!E9</f>
        <v>0.78057160669177994</v>
      </c>
    </row>
    <row r="10" spans="1:7" x14ac:dyDescent="0.55000000000000004">
      <c r="A10" s="7">
        <f>'DM - Step 2'!A10</f>
        <v>3</v>
      </c>
      <c r="B10" s="7">
        <f>'DM - Step 2'!B10</f>
        <v>1</v>
      </c>
      <c r="C10" s="7">
        <f>'DM - Step 2'!C10</f>
        <v>9</v>
      </c>
      <c r="D10" s="7">
        <f>'DM - Step 2'!D10</f>
        <v>152</v>
      </c>
      <c r="E10" s="8">
        <f ca="1">'DM - Step 2'!E10</f>
        <v>1.0140898295099772</v>
      </c>
    </row>
    <row r="11" spans="1:7" x14ac:dyDescent="0.55000000000000004">
      <c r="A11" s="7">
        <f>'DM - Step 2'!A11</f>
        <v>3</v>
      </c>
      <c r="B11" s="7">
        <f>'DM - Step 2'!B11</f>
        <v>2</v>
      </c>
      <c r="C11" s="7">
        <f>'DM - Step 2'!C11</f>
        <v>10</v>
      </c>
      <c r="D11" s="7">
        <f>'DM - Step 2'!D11</f>
        <v>183</v>
      </c>
      <c r="E11" s="8">
        <f ca="1">'DM - Step 2'!E11</f>
        <v>1.2282005769587041</v>
      </c>
    </row>
    <row r="12" spans="1:7" x14ac:dyDescent="0.55000000000000004">
      <c r="A12" s="7">
        <f>'DM - Step 2'!A12</f>
        <v>3</v>
      </c>
      <c r="B12" s="7">
        <f>'DM - Step 2'!B12</f>
        <v>3</v>
      </c>
      <c r="C12" s="7">
        <f>'DM - Step 2'!C12</f>
        <v>11</v>
      </c>
      <c r="D12" s="7">
        <f>'DM - Step 2'!D12</f>
        <v>145</v>
      </c>
      <c r="E12" s="8">
        <f ca="1">'DM - Step 2'!E12</f>
        <v>0.97713798683953856</v>
      </c>
    </row>
    <row r="13" spans="1:7" x14ac:dyDescent="0.55000000000000004">
      <c r="A13" s="7">
        <f>'DM - Step 2'!A13</f>
        <v>3</v>
      </c>
      <c r="B13" s="7">
        <f>'DM - Step 2'!B13</f>
        <v>4</v>
      </c>
      <c r="C13" s="7">
        <f>'DM - Step 2'!C13</f>
        <v>12</v>
      </c>
      <c r="D13" s="7">
        <f>'DM - Step 2'!D13</f>
        <v>120</v>
      </c>
      <c r="E13" s="8">
        <f ca="1">'DM - Step 2'!E13</f>
        <v>0.78057160669177994</v>
      </c>
    </row>
    <row r="14" spans="1:7" x14ac:dyDescent="0.55000000000000004">
      <c r="A14" s="7">
        <v>4</v>
      </c>
      <c r="B14" s="7">
        <v>1</v>
      </c>
      <c r="C14" s="7">
        <v>13</v>
      </c>
      <c r="E14" s="1">
        <f ca="1">E10</f>
        <v>1.0140898295099772</v>
      </c>
      <c r="F14" s="8">
        <f>'DM - Step 4'!F14</f>
        <v>160.59190000000001</v>
      </c>
      <c r="G14" s="1">
        <f ca="1">E14*F14</f>
        <v>162.85461249168333</v>
      </c>
    </row>
    <row r="15" spans="1:7" x14ac:dyDescent="0.55000000000000004">
      <c r="A15" s="7">
        <v>4</v>
      </c>
      <c r="B15" s="7">
        <v>2</v>
      </c>
      <c r="C15" s="7">
        <v>14</v>
      </c>
      <c r="E15" s="1">
        <f t="shared" ref="E15:E17" ca="1" si="0">E11</f>
        <v>1.2282005769587041</v>
      </c>
      <c r="F15" s="8">
        <f>'DM - Step 4'!F15</f>
        <v>165.33619999999999</v>
      </c>
      <c r="G15" s="1">
        <f t="shared" ref="G15:G17" ca="1" si="1">E15*F15</f>
        <v>203.06601623215968</v>
      </c>
    </row>
    <row r="16" spans="1:7" x14ac:dyDescent="0.55000000000000004">
      <c r="A16" s="7">
        <v>4</v>
      </c>
      <c r="B16" s="7">
        <v>3</v>
      </c>
      <c r="C16" s="7">
        <v>15</v>
      </c>
      <c r="E16" s="1">
        <f t="shared" ca="1" si="0"/>
        <v>0.97713798683953856</v>
      </c>
      <c r="F16" s="8">
        <f>'DM - Step 4'!F16</f>
        <v>170.0805</v>
      </c>
      <c r="G16" s="1">
        <f t="shared" ca="1" si="1"/>
        <v>166.19211737066215</v>
      </c>
    </row>
    <row r="17" spans="1:7" x14ac:dyDescent="0.55000000000000004">
      <c r="A17" s="7">
        <v>4</v>
      </c>
      <c r="B17" s="7">
        <v>4</v>
      </c>
      <c r="C17" s="7">
        <v>16</v>
      </c>
      <c r="E17" s="1">
        <f t="shared" ca="1" si="0"/>
        <v>0.78057160669177994</v>
      </c>
      <c r="F17" s="8">
        <f>'DM - Step 4'!F17</f>
        <v>174.82479999999998</v>
      </c>
      <c r="G17" s="1">
        <f t="shared" ca="1" si="1"/>
        <v>136.46327502556909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F3A54-9E8C-413D-A18F-A6E0769B4A1F}">
  <dimension ref="A1:G17"/>
  <sheetViews>
    <sheetView workbookViewId="0">
      <selection activeCell="E21" sqref="E21"/>
    </sheetView>
  </sheetViews>
  <sheetFormatPr defaultRowHeight="14.4" x14ac:dyDescent="0.55000000000000004"/>
  <sheetData>
    <row r="1" spans="1:7" x14ac:dyDescent="0.55000000000000004">
      <c r="A1" t="s">
        <v>8</v>
      </c>
      <c r="B1" t="s">
        <v>9</v>
      </c>
      <c r="C1" t="s">
        <v>10</v>
      </c>
      <c r="D1" t="s">
        <v>19</v>
      </c>
      <c r="E1" t="s">
        <v>20</v>
      </c>
      <c r="F1" t="s">
        <v>21</v>
      </c>
      <c r="G1" t="s">
        <v>18</v>
      </c>
    </row>
    <row r="2" spans="1:7" x14ac:dyDescent="0.55000000000000004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 s="7">
        <f>'DM - Step 1'!B3</f>
        <v>108</v>
      </c>
    </row>
    <row r="3" spans="1:7" x14ac:dyDescent="0.55000000000000004">
      <c r="A3">
        <v>1</v>
      </c>
      <c r="B3">
        <v>2</v>
      </c>
      <c r="C3">
        <v>2</v>
      </c>
      <c r="D3">
        <v>1</v>
      </c>
      <c r="E3">
        <v>0</v>
      </c>
      <c r="F3">
        <v>0</v>
      </c>
      <c r="G3" s="7">
        <f>'DM - Step 1'!C3</f>
        <v>132</v>
      </c>
    </row>
    <row r="4" spans="1:7" x14ac:dyDescent="0.55000000000000004">
      <c r="A4">
        <v>1</v>
      </c>
      <c r="B4">
        <v>3</v>
      </c>
      <c r="C4">
        <v>3</v>
      </c>
      <c r="D4">
        <v>0</v>
      </c>
      <c r="E4">
        <v>1</v>
      </c>
      <c r="F4">
        <v>0</v>
      </c>
      <c r="G4" s="7">
        <f>'DM - Step 1'!D3</f>
        <v>106</v>
      </c>
    </row>
    <row r="5" spans="1:7" x14ac:dyDescent="0.55000000000000004">
      <c r="A5">
        <v>1</v>
      </c>
      <c r="B5">
        <v>4</v>
      </c>
      <c r="C5">
        <v>4</v>
      </c>
      <c r="D5">
        <v>0</v>
      </c>
      <c r="E5">
        <v>0</v>
      </c>
      <c r="F5">
        <v>1</v>
      </c>
      <c r="G5" s="7">
        <f>'DM - Step 1'!E3</f>
        <v>85</v>
      </c>
    </row>
    <row r="6" spans="1:7" x14ac:dyDescent="0.55000000000000004">
      <c r="A6">
        <v>2</v>
      </c>
      <c r="B6">
        <v>1</v>
      </c>
      <c r="C6">
        <v>5</v>
      </c>
      <c r="D6">
        <v>0</v>
      </c>
      <c r="E6">
        <v>0</v>
      </c>
      <c r="F6">
        <v>0</v>
      </c>
      <c r="G6" s="7">
        <f>'DM - Step 1'!B4</f>
        <v>135</v>
      </c>
    </row>
    <row r="7" spans="1:7" x14ac:dyDescent="0.55000000000000004">
      <c r="A7">
        <v>2</v>
      </c>
      <c r="B7">
        <v>2</v>
      </c>
      <c r="C7">
        <v>6</v>
      </c>
      <c r="D7">
        <v>1</v>
      </c>
      <c r="E7">
        <v>0</v>
      </c>
      <c r="F7">
        <v>0</v>
      </c>
      <c r="G7" s="7">
        <f>'DM - Step 1'!C4</f>
        <v>163</v>
      </c>
    </row>
    <row r="8" spans="1:7" x14ac:dyDescent="0.55000000000000004">
      <c r="A8">
        <v>2</v>
      </c>
      <c r="B8">
        <v>3</v>
      </c>
      <c r="C8">
        <v>7</v>
      </c>
      <c r="D8">
        <v>0</v>
      </c>
      <c r="E8">
        <v>1</v>
      </c>
      <c r="F8">
        <v>0</v>
      </c>
      <c r="G8" s="7">
        <f>'DM - Step 1'!D4</f>
        <v>129</v>
      </c>
    </row>
    <row r="9" spans="1:7" x14ac:dyDescent="0.55000000000000004">
      <c r="A9">
        <v>2</v>
      </c>
      <c r="B9">
        <v>4</v>
      </c>
      <c r="C9">
        <v>8</v>
      </c>
      <c r="D9">
        <v>0</v>
      </c>
      <c r="E9">
        <v>0</v>
      </c>
      <c r="F9">
        <v>1</v>
      </c>
      <c r="G9" s="7">
        <f>'DM - Step 1'!E4</f>
        <v>99</v>
      </c>
    </row>
    <row r="10" spans="1:7" x14ac:dyDescent="0.55000000000000004">
      <c r="A10">
        <v>3</v>
      </c>
      <c r="B10">
        <v>1</v>
      </c>
      <c r="C10">
        <v>9</v>
      </c>
      <c r="D10">
        <v>0</v>
      </c>
      <c r="E10">
        <v>0</v>
      </c>
      <c r="F10">
        <v>0</v>
      </c>
      <c r="G10" s="7">
        <f>'DM - Step 1'!B5</f>
        <v>152</v>
      </c>
    </row>
    <row r="11" spans="1:7" x14ac:dyDescent="0.55000000000000004">
      <c r="A11">
        <v>3</v>
      </c>
      <c r="B11">
        <v>2</v>
      </c>
      <c r="C11">
        <v>10</v>
      </c>
      <c r="D11">
        <v>1</v>
      </c>
      <c r="E11">
        <v>0</v>
      </c>
      <c r="F11">
        <v>0</v>
      </c>
      <c r="G11" s="7">
        <f>'DM - Step 1'!C5</f>
        <v>183</v>
      </c>
    </row>
    <row r="12" spans="1:7" x14ac:dyDescent="0.55000000000000004">
      <c r="A12">
        <v>3</v>
      </c>
      <c r="B12">
        <v>3</v>
      </c>
      <c r="C12">
        <v>11</v>
      </c>
      <c r="D12">
        <v>0</v>
      </c>
      <c r="E12">
        <v>1</v>
      </c>
      <c r="F12">
        <v>0</v>
      </c>
      <c r="G12" s="7">
        <f>'DM - Step 1'!D5</f>
        <v>145</v>
      </c>
    </row>
    <row r="13" spans="1:7" x14ac:dyDescent="0.55000000000000004">
      <c r="A13">
        <v>3</v>
      </c>
      <c r="B13">
        <v>4</v>
      </c>
      <c r="C13">
        <v>12</v>
      </c>
      <c r="D13">
        <v>0</v>
      </c>
      <c r="E13">
        <v>0</v>
      </c>
      <c r="F13">
        <v>1</v>
      </c>
      <c r="G13" s="7">
        <f>'DM - Step 1'!E5</f>
        <v>120</v>
      </c>
    </row>
    <row r="14" spans="1:7" x14ac:dyDescent="0.55000000000000004">
      <c r="A14" s="7">
        <v>4</v>
      </c>
      <c r="B14" s="7">
        <v>1</v>
      </c>
      <c r="C14" s="7">
        <v>13</v>
      </c>
      <c r="D14" s="7">
        <v>0</v>
      </c>
      <c r="E14" s="7">
        <v>0</v>
      </c>
      <c r="F14" s="7">
        <v>0</v>
      </c>
    </row>
    <row r="15" spans="1:7" x14ac:dyDescent="0.55000000000000004">
      <c r="A15" s="7">
        <v>4</v>
      </c>
      <c r="B15" s="7">
        <v>2</v>
      </c>
      <c r="C15" s="7">
        <v>14</v>
      </c>
      <c r="D15" s="7">
        <v>1</v>
      </c>
      <c r="E15" s="7">
        <v>0</v>
      </c>
      <c r="F15" s="7">
        <v>0</v>
      </c>
    </row>
    <row r="16" spans="1:7" x14ac:dyDescent="0.55000000000000004">
      <c r="A16" s="7">
        <v>4</v>
      </c>
      <c r="B16" s="7">
        <v>3</v>
      </c>
      <c r="C16" s="7">
        <v>15</v>
      </c>
      <c r="D16" s="7">
        <v>0</v>
      </c>
      <c r="E16" s="7">
        <v>1</v>
      </c>
      <c r="F16" s="7">
        <v>0</v>
      </c>
    </row>
    <row r="17" spans="1:6" x14ac:dyDescent="0.55000000000000004">
      <c r="A17" s="7">
        <v>4</v>
      </c>
      <c r="B17" s="7">
        <v>4</v>
      </c>
      <c r="C17" s="7">
        <v>16</v>
      </c>
      <c r="D17" s="7">
        <v>0</v>
      </c>
      <c r="E17" s="7">
        <v>0</v>
      </c>
      <c r="F17" s="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E751-D3DB-4A63-8B00-D2768E30473D}">
  <dimension ref="A1:I21"/>
  <sheetViews>
    <sheetView workbookViewId="0">
      <selection activeCell="B16" sqref="B16:B21"/>
    </sheetView>
  </sheetViews>
  <sheetFormatPr defaultRowHeight="14.4" x14ac:dyDescent="0.55000000000000004"/>
  <sheetData>
    <row r="1" spans="1:9" x14ac:dyDescent="0.55000000000000004">
      <c r="A1" t="s">
        <v>22</v>
      </c>
    </row>
    <row r="2" spans="1:9" ht="14.7" thickBot="1" x14ac:dyDescent="0.6"/>
    <row r="3" spans="1:9" x14ac:dyDescent="0.55000000000000004">
      <c r="A3" s="14" t="s">
        <v>23</v>
      </c>
      <c r="B3" s="14"/>
    </row>
    <row r="4" spans="1:9" x14ac:dyDescent="0.55000000000000004">
      <c r="A4" s="11" t="s">
        <v>24</v>
      </c>
      <c r="B4" s="11">
        <v>0.99288414934680103</v>
      </c>
    </row>
    <row r="5" spans="1:9" x14ac:dyDescent="0.55000000000000004">
      <c r="A5" s="11" t="s">
        <v>25</v>
      </c>
      <c r="B5" s="11">
        <v>0.98581893402412069</v>
      </c>
    </row>
    <row r="6" spans="1:9" x14ac:dyDescent="0.55000000000000004">
      <c r="A6" s="11" t="s">
        <v>26</v>
      </c>
      <c r="B6" s="11">
        <v>0.97771546775218965</v>
      </c>
    </row>
    <row r="7" spans="1:9" x14ac:dyDescent="0.55000000000000004">
      <c r="A7" s="11" t="s">
        <v>27</v>
      </c>
      <c r="B7" s="11">
        <v>4.2180169116145914</v>
      </c>
    </row>
    <row r="8" spans="1:9" ht="14.7" thickBot="1" x14ac:dyDescent="0.6">
      <c r="A8" s="12" t="s">
        <v>28</v>
      </c>
      <c r="B8" s="12">
        <v>12</v>
      </c>
    </row>
    <row r="10" spans="1:9" ht="14.7" thickBot="1" x14ac:dyDescent="0.6">
      <c r="A10" t="s">
        <v>29</v>
      </c>
    </row>
    <row r="11" spans="1:9" x14ac:dyDescent="0.55000000000000004">
      <c r="A11" s="13"/>
      <c r="B11" s="13" t="s">
        <v>33</v>
      </c>
      <c r="C11" s="13" t="s">
        <v>34</v>
      </c>
      <c r="D11" s="13" t="s">
        <v>35</v>
      </c>
      <c r="E11" s="13" t="s">
        <v>36</v>
      </c>
      <c r="F11" s="13" t="s">
        <v>37</v>
      </c>
    </row>
    <row r="12" spans="1:9" x14ac:dyDescent="0.55000000000000004">
      <c r="A12" s="11" t="s">
        <v>30</v>
      </c>
      <c r="B12" s="11">
        <v>4</v>
      </c>
      <c r="C12" s="11">
        <v>8657.7083333333339</v>
      </c>
      <c r="D12" s="11">
        <v>2164.4270833333335</v>
      </c>
      <c r="E12" s="11">
        <v>121.65398126463681</v>
      </c>
      <c r="F12" s="11">
        <v>1.5113909821987586E-6</v>
      </c>
    </row>
    <row r="13" spans="1:9" x14ac:dyDescent="0.55000000000000004">
      <c r="A13" s="11" t="s">
        <v>31</v>
      </c>
      <c r="B13" s="11">
        <v>7</v>
      </c>
      <c r="C13" s="11">
        <v>124.54166666666688</v>
      </c>
      <c r="D13" s="11">
        <v>17.791666666666696</v>
      </c>
      <c r="E13" s="11"/>
      <c r="F13" s="11"/>
    </row>
    <row r="14" spans="1:9" ht="14.7" thickBot="1" x14ac:dyDescent="0.6">
      <c r="A14" s="12" t="s">
        <v>32</v>
      </c>
      <c r="B14" s="12">
        <v>11</v>
      </c>
      <c r="C14" s="12">
        <v>8782.25</v>
      </c>
      <c r="D14" s="12"/>
      <c r="E14" s="12"/>
      <c r="F14" s="12"/>
    </row>
    <row r="15" spans="1:9" ht="14.7" thickBot="1" x14ac:dyDescent="0.6"/>
    <row r="16" spans="1:9" x14ac:dyDescent="0.55000000000000004">
      <c r="A16" s="15"/>
      <c r="B16" s="16" t="s">
        <v>38</v>
      </c>
      <c r="C16" s="13" t="s">
        <v>27</v>
      </c>
      <c r="D16" s="13" t="s">
        <v>39</v>
      </c>
      <c r="E16" s="13" t="s">
        <v>40</v>
      </c>
      <c r="F16" s="13" t="s">
        <v>41</v>
      </c>
      <c r="G16" s="13" t="s">
        <v>42</v>
      </c>
      <c r="H16" s="13" t="s">
        <v>43</v>
      </c>
      <c r="I16" s="13" t="s">
        <v>44</v>
      </c>
    </row>
    <row r="17" spans="1:9" x14ac:dyDescent="0.55000000000000004">
      <c r="A17" s="17" t="s">
        <v>14</v>
      </c>
      <c r="B17" s="18">
        <v>105.26041666666669</v>
      </c>
      <c r="C17" s="11">
        <v>3.0668372065352454</v>
      </c>
      <c r="D17" s="11">
        <v>34.322140230450799</v>
      </c>
      <c r="E17" s="11">
        <v>4.6211405772216841E-9</v>
      </c>
      <c r="F17" s="11">
        <v>98.008499032406377</v>
      </c>
      <c r="G17" s="11">
        <v>112.51233430092699</v>
      </c>
      <c r="H17" s="11">
        <v>98.008499032406377</v>
      </c>
      <c r="I17" s="11">
        <v>112.51233430092699</v>
      </c>
    </row>
    <row r="18" spans="1:9" x14ac:dyDescent="0.55000000000000004">
      <c r="A18" s="17" t="s">
        <v>10</v>
      </c>
      <c r="B18" s="18">
        <v>5.28125</v>
      </c>
      <c r="C18" s="11">
        <v>0.37282354517027699</v>
      </c>
      <c r="D18" s="11">
        <v>14.165548470357292</v>
      </c>
      <c r="E18" s="11">
        <v>2.0739351348417355E-6</v>
      </c>
      <c r="F18" s="11">
        <v>4.3996624035255651</v>
      </c>
      <c r="G18" s="11">
        <v>6.1628375964744349</v>
      </c>
      <c r="H18" s="11">
        <v>4.3996624035255651</v>
      </c>
      <c r="I18" s="11">
        <v>6.1628375964744349</v>
      </c>
    </row>
    <row r="19" spans="1:9" x14ac:dyDescent="0.55000000000000004">
      <c r="A19" s="17" t="s">
        <v>19</v>
      </c>
      <c r="B19" s="18">
        <v>22.385416666666657</v>
      </c>
      <c r="C19" s="11">
        <v>3.4641172767307502</v>
      </c>
      <c r="D19" s="11">
        <v>6.4620839534026473</v>
      </c>
      <c r="E19" s="11">
        <v>3.4628978223721928E-4</v>
      </c>
      <c r="F19" s="11">
        <v>14.19408094374757</v>
      </c>
      <c r="G19" s="11">
        <v>30.576752389585742</v>
      </c>
      <c r="H19" s="11">
        <v>14.19408094374757</v>
      </c>
      <c r="I19" s="11">
        <v>30.576752389585742</v>
      </c>
    </row>
    <row r="20" spans="1:9" x14ac:dyDescent="0.55000000000000004">
      <c r="A20" s="17" t="s">
        <v>20</v>
      </c>
      <c r="B20" s="18">
        <v>-15.562500000000009</v>
      </c>
      <c r="C20" s="11">
        <v>3.5237906712011804</v>
      </c>
      <c r="D20" s="11">
        <v>-4.416408763207011</v>
      </c>
      <c r="E20" s="11">
        <v>3.094705985554465E-3</v>
      </c>
      <c r="F20" s="11">
        <v>-23.894940878658737</v>
      </c>
      <c r="G20" s="11">
        <v>-7.2300591213412808</v>
      </c>
      <c r="H20" s="11">
        <v>-23.894940878658737</v>
      </c>
      <c r="I20" s="11">
        <v>-7.2300591213412808</v>
      </c>
    </row>
    <row r="21" spans="1:9" ht="14.7" thickBot="1" x14ac:dyDescent="0.6">
      <c r="A21" s="19" t="s">
        <v>21</v>
      </c>
      <c r="B21" s="20">
        <v>-46.177083333333343</v>
      </c>
      <c r="C21" s="12">
        <v>3.6210616776866895</v>
      </c>
      <c r="D21" s="12">
        <v>-12.752360341686726</v>
      </c>
      <c r="E21" s="12">
        <v>4.2235220629489057E-6</v>
      </c>
      <c r="F21" s="12">
        <v>-54.739533592904543</v>
      </c>
      <c r="G21" s="12">
        <v>-37.614633073762143</v>
      </c>
      <c r="H21" s="12">
        <v>-54.739533592904543</v>
      </c>
      <c r="I21" s="12">
        <v>-37.614633073762143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49F85-305A-4C7D-8D37-0761C6154D95}">
  <dimension ref="A1:H22"/>
  <sheetViews>
    <sheetView workbookViewId="0">
      <selection activeCell="K4" sqref="K4"/>
    </sheetView>
  </sheetViews>
  <sheetFormatPr defaultRowHeight="14.4" x14ac:dyDescent="0.55000000000000004"/>
  <sheetData>
    <row r="1" spans="1:8" x14ac:dyDescent="0.55000000000000004">
      <c r="A1" t="s">
        <v>8</v>
      </c>
      <c r="B1" t="s">
        <v>9</v>
      </c>
      <c r="C1" t="s">
        <v>10</v>
      </c>
      <c r="D1" t="s">
        <v>19</v>
      </c>
      <c r="E1" t="s">
        <v>20</v>
      </c>
      <c r="F1" t="s">
        <v>21</v>
      </c>
      <c r="G1" t="s">
        <v>18</v>
      </c>
      <c r="H1" t="s">
        <v>46</v>
      </c>
    </row>
    <row r="2" spans="1:8" x14ac:dyDescent="0.55000000000000004">
      <c r="A2" s="22">
        <v>1</v>
      </c>
      <c r="B2" s="22">
        <v>1</v>
      </c>
      <c r="C2" s="22">
        <v>1</v>
      </c>
      <c r="D2" s="22">
        <v>0</v>
      </c>
      <c r="E2" s="22">
        <v>0</v>
      </c>
      <c r="F2" s="22">
        <v>0</v>
      </c>
      <c r="G2" s="22">
        <f>'DM - Step 1'!B3</f>
        <v>108</v>
      </c>
    </row>
    <row r="3" spans="1:8" x14ac:dyDescent="0.55000000000000004">
      <c r="A3" s="22">
        <v>1</v>
      </c>
      <c r="B3" s="22">
        <v>2</v>
      </c>
      <c r="C3" s="22">
        <v>2</v>
      </c>
      <c r="D3" s="22">
        <v>1</v>
      </c>
      <c r="E3" s="22">
        <v>0</v>
      </c>
      <c r="F3" s="22">
        <v>0</v>
      </c>
      <c r="G3" s="22">
        <f>'DM - Step 1'!C3</f>
        <v>132</v>
      </c>
    </row>
    <row r="4" spans="1:8" x14ac:dyDescent="0.55000000000000004">
      <c r="A4" s="22">
        <v>1</v>
      </c>
      <c r="B4" s="22">
        <v>3</v>
      </c>
      <c r="C4" s="22">
        <v>3</v>
      </c>
      <c r="D4" s="22">
        <v>0</v>
      </c>
      <c r="E4" s="22">
        <v>1</v>
      </c>
      <c r="F4" s="22">
        <v>0</v>
      </c>
      <c r="G4" s="22">
        <f>'DM - Step 1'!D3</f>
        <v>106</v>
      </c>
    </row>
    <row r="5" spans="1:8" x14ac:dyDescent="0.55000000000000004">
      <c r="A5" s="22">
        <v>1</v>
      </c>
      <c r="B5" s="22">
        <v>4</v>
      </c>
      <c r="C5" s="22">
        <v>4</v>
      </c>
      <c r="D5" s="22">
        <v>0</v>
      </c>
      <c r="E5" s="22">
        <v>0</v>
      </c>
      <c r="F5" s="22">
        <v>1</v>
      </c>
      <c r="G5" s="22">
        <f>'DM - Step 1'!E3</f>
        <v>85</v>
      </c>
    </row>
    <row r="6" spans="1:8" x14ac:dyDescent="0.55000000000000004">
      <c r="A6" s="22">
        <v>2</v>
      </c>
      <c r="B6" s="22">
        <v>1</v>
      </c>
      <c r="C6" s="22">
        <v>5</v>
      </c>
      <c r="D6" s="22">
        <v>0</v>
      </c>
      <c r="E6" s="22">
        <v>0</v>
      </c>
      <c r="F6" s="22">
        <v>0</v>
      </c>
      <c r="G6" s="22">
        <f>'DM - Step 1'!B4</f>
        <v>135</v>
      </c>
    </row>
    <row r="7" spans="1:8" x14ac:dyDescent="0.55000000000000004">
      <c r="A7" s="22">
        <v>2</v>
      </c>
      <c r="B7" s="22">
        <v>2</v>
      </c>
      <c r="C7" s="22">
        <v>6</v>
      </c>
      <c r="D7" s="22">
        <v>1</v>
      </c>
      <c r="E7" s="22">
        <v>0</v>
      </c>
      <c r="F7" s="22">
        <v>0</v>
      </c>
      <c r="G7" s="22">
        <f>'DM - Step 1'!C4</f>
        <v>163</v>
      </c>
    </row>
    <row r="8" spans="1:8" x14ac:dyDescent="0.55000000000000004">
      <c r="A8" s="22">
        <v>2</v>
      </c>
      <c r="B8" s="22">
        <v>3</v>
      </c>
      <c r="C8" s="22">
        <v>7</v>
      </c>
      <c r="D8" s="22">
        <v>0</v>
      </c>
      <c r="E8" s="22">
        <v>1</v>
      </c>
      <c r="F8" s="22">
        <v>0</v>
      </c>
      <c r="G8" s="22">
        <f>'DM - Step 1'!D4</f>
        <v>129</v>
      </c>
    </row>
    <row r="9" spans="1:8" x14ac:dyDescent="0.55000000000000004">
      <c r="A9" s="22">
        <v>2</v>
      </c>
      <c r="B9" s="22">
        <v>4</v>
      </c>
      <c r="C9" s="22">
        <v>8</v>
      </c>
      <c r="D9" s="22">
        <v>0</v>
      </c>
      <c r="E9" s="22">
        <v>0</v>
      </c>
      <c r="F9" s="22">
        <v>1</v>
      </c>
      <c r="G9" s="22">
        <f>'DM - Step 1'!E4</f>
        <v>99</v>
      </c>
    </row>
    <row r="10" spans="1:8" x14ac:dyDescent="0.55000000000000004">
      <c r="A10" s="22">
        <v>3</v>
      </c>
      <c r="B10" s="22">
        <v>1</v>
      </c>
      <c r="C10" s="22">
        <v>9</v>
      </c>
      <c r="D10" s="22">
        <v>0</v>
      </c>
      <c r="E10" s="22">
        <v>0</v>
      </c>
      <c r="F10" s="22">
        <v>0</v>
      </c>
      <c r="G10" s="22">
        <f>'DM - Step 1'!B5</f>
        <v>152</v>
      </c>
    </row>
    <row r="11" spans="1:8" x14ac:dyDescent="0.55000000000000004">
      <c r="A11" s="22">
        <v>3</v>
      </c>
      <c r="B11" s="22">
        <v>2</v>
      </c>
      <c r="C11" s="22">
        <v>10</v>
      </c>
      <c r="D11" s="22">
        <v>1</v>
      </c>
      <c r="E11" s="22">
        <v>0</v>
      </c>
      <c r="F11" s="22">
        <v>0</v>
      </c>
      <c r="G11" s="22">
        <f>'DM - Step 1'!C5</f>
        <v>183</v>
      </c>
    </row>
    <row r="12" spans="1:8" x14ac:dyDescent="0.55000000000000004">
      <c r="A12" s="22">
        <v>3</v>
      </c>
      <c r="B12" s="22">
        <v>3</v>
      </c>
      <c r="C12" s="22">
        <v>11</v>
      </c>
      <c r="D12" s="22">
        <v>0</v>
      </c>
      <c r="E12" s="22">
        <v>1</v>
      </c>
      <c r="F12" s="22">
        <v>0</v>
      </c>
      <c r="G12" s="22">
        <f>'DM - Step 1'!D5</f>
        <v>145</v>
      </c>
    </row>
    <row r="13" spans="1:8" x14ac:dyDescent="0.55000000000000004">
      <c r="A13" s="22">
        <v>3</v>
      </c>
      <c r="B13" s="22">
        <v>4</v>
      </c>
      <c r="C13" s="22">
        <v>12</v>
      </c>
      <c r="D13" s="22">
        <v>0</v>
      </c>
      <c r="E13" s="22">
        <v>0</v>
      </c>
      <c r="F13" s="22">
        <v>1</v>
      </c>
      <c r="G13" s="22">
        <f>'DM - Step 1'!E5</f>
        <v>120</v>
      </c>
    </row>
    <row r="14" spans="1:8" x14ac:dyDescent="0.55000000000000004">
      <c r="A14" s="22">
        <v>4</v>
      </c>
      <c r="B14" s="22">
        <v>1</v>
      </c>
      <c r="C14" s="22">
        <v>13</v>
      </c>
      <c r="D14" s="22">
        <v>0</v>
      </c>
      <c r="E14" s="22">
        <v>0</v>
      </c>
      <c r="F14" s="22">
        <v>0</v>
      </c>
      <c r="G14" s="22"/>
      <c r="H14" s="21">
        <f>$B$22+SUMPRODUCT($C$22:$F$22,C14:F14)</f>
        <v>173.91666666666669</v>
      </c>
    </row>
    <row r="15" spans="1:8" x14ac:dyDescent="0.55000000000000004">
      <c r="A15" s="22">
        <v>4</v>
      </c>
      <c r="B15" s="22">
        <v>2</v>
      </c>
      <c r="C15" s="22">
        <v>14</v>
      </c>
      <c r="D15" s="22">
        <v>1</v>
      </c>
      <c r="E15" s="22">
        <v>0</v>
      </c>
      <c r="F15" s="22">
        <v>0</v>
      </c>
      <c r="G15" s="22"/>
      <c r="H15" s="21">
        <f t="shared" ref="H15:H17" si="0">$B$22+SUMPRODUCT($C$22:$F$22,C15:F15)</f>
        <v>201.58333333333334</v>
      </c>
    </row>
    <row r="16" spans="1:8" x14ac:dyDescent="0.55000000000000004">
      <c r="A16" s="22">
        <v>4</v>
      </c>
      <c r="B16" s="22">
        <v>3</v>
      </c>
      <c r="C16" s="22">
        <v>15</v>
      </c>
      <c r="D16" s="22">
        <v>0</v>
      </c>
      <c r="E16" s="22">
        <v>1</v>
      </c>
      <c r="F16" s="22">
        <v>0</v>
      </c>
      <c r="G16" s="22"/>
      <c r="H16" s="21">
        <f t="shared" si="0"/>
        <v>168.91666666666669</v>
      </c>
    </row>
    <row r="17" spans="1:8" x14ac:dyDescent="0.55000000000000004">
      <c r="A17" s="22">
        <v>4</v>
      </c>
      <c r="B17" s="22">
        <v>4</v>
      </c>
      <c r="C17" s="22">
        <v>16</v>
      </c>
      <c r="D17" s="22">
        <v>0</v>
      </c>
      <c r="E17" s="22">
        <v>0</v>
      </c>
      <c r="F17" s="22">
        <v>1</v>
      </c>
      <c r="G17" s="22"/>
      <c r="H17" s="21">
        <f t="shared" si="0"/>
        <v>143.58333333333334</v>
      </c>
    </row>
    <row r="20" spans="1:8" x14ac:dyDescent="0.55000000000000004">
      <c r="B20" s="10" t="s">
        <v>38</v>
      </c>
      <c r="C20" s="10"/>
      <c r="D20" s="10"/>
      <c r="E20" s="10"/>
      <c r="F20" s="10"/>
    </row>
    <row r="21" spans="1:8" x14ac:dyDescent="0.55000000000000004">
      <c r="B21" t="s">
        <v>14</v>
      </c>
      <c r="C21" s="10" t="s">
        <v>45</v>
      </c>
      <c r="D21" s="10"/>
      <c r="E21" s="10"/>
      <c r="F21" s="10"/>
    </row>
    <row r="22" spans="1:8" x14ac:dyDescent="0.55000000000000004">
      <c r="B22" s="21">
        <f>'MLR - Step 2'!B17</f>
        <v>105.26041666666669</v>
      </c>
      <c r="C22" s="21">
        <f>'MLR - Step 2'!B18</f>
        <v>5.28125</v>
      </c>
      <c r="D22" s="21">
        <f>'MLR - Step 2'!B19</f>
        <v>22.385416666666657</v>
      </c>
      <c r="E22" s="21">
        <f>'MLR - Step 2'!B20</f>
        <v>-15.562500000000009</v>
      </c>
      <c r="F22" s="21">
        <f>'MLR - Step 2'!B21</f>
        <v>-46.177083333333343</v>
      </c>
    </row>
  </sheetData>
  <mergeCells count="2">
    <mergeCell ref="C21:F21"/>
    <mergeCell ref="B20:F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DM - Step 1</vt:lpstr>
      <vt:lpstr>DM - Step 2</vt:lpstr>
      <vt:lpstr>DM - Step 3</vt:lpstr>
      <vt:lpstr>DM - Step 4</vt:lpstr>
      <vt:lpstr>DM - Step 5</vt:lpstr>
      <vt:lpstr>MLR - Step 1</vt:lpstr>
      <vt:lpstr>MLR - Step 2</vt:lpstr>
      <vt:lpstr>MLR - Step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Yavuz, Mesut</dc:creator>
  <cp:lastModifiedBy>Yavuz, Mesut</cp:lastModifiedBy>
  <dcterms:created xsi:type="dcterms:W3CDTF">2020-10-07T14:40:05Z</dcterms:created>
  <dcterms:modified xsi:type="dcterms:W3CDTF">2022-10-05T14:12:02Z</dcterms:modified>
</cp:coreProperties>
</file>