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d31cc4ebe75a20/Documents/Jobs/LinkedinFiles/1040 Project/2020 Presidential Candidates/"/>
    </mc:Choice>
  </mc:AlternateContent>
  <xr:revisionPtr revIDLastSave="66" documentId="11_7355834394F093CCC76769AC13E7388907C5F43A" xr6:coauthVersionLast="46" xr6:coauthVersionMax="46" xr10:uidLastSave="{9C48587E-BC02-456D-BAB4-C0AE0128B5C5}"/>
  <bookViews>
    <workbookView xWindow="28680" yWindow="-120" windowWidth="29040" windowHeight="1584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6" i="1" l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78" i="1" s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B81" i="1"/>
  <c r="B83" i="1"/>
  <c r="B84" i="1" s="1"/>
  <c r="L79" i="1"/>
  <c r="L83" i="1"/>
  <c r="L81" i="1"/>
  <c r="G79" i="1"/>
  <c r="G78" i="1"/>
  <c r="G83" i="1"/>
  <c r="G84" i="1" s="1"/>
  <c r="G81" i="1"/>
  <c r="L84" i="1" l="1"/>
  <c r="E83" i="1"/>
  <c r="E84" i="1" s="1"/>
  <c r="C83" i="1"/>
  <c r="C84" i="1" s="1"/>
  <c r="J83" i="1"/>
  <c r="J84" i="1" s="1"/>
  <c r="H83" i="1"/>
  <c r="H84" i="1" s="1"/>
  <c r="I83" i="1"/>
  <c r="I84" i="1" s="1"/>
  <c r="F83" i="1"/>
  <c r="F84" i="1" s="1"/>
  <c r="K83" i="1"/>
  <c r="K84" i="1" s="1"/>
  <c r="D83" i="1"/>
  <c r="D84" i="1" s="1"/>
  <c r="K78" i="1" l="1"/>
  <c r="D78" i="1"/>
  <c r="K79" i="1"/>
  <c r="D79" i="1"/>
  <c r="K81" i="1"/>
  <c r="D81" i="1"/>
  <c r="F81" i="1" l="1"/>
  <c r="I78" i="1"/>
  <c r="F78" i="1"/>
  <c r="I79" i="1"/>
  <c r="F79" i="1"/>
  <c r="H78" i="1"/>
  <c r="H79" i="1"/>
  <c r="J78" i="1"/>
  <c r="J79" i="1"/>
  <c r="E78" i="1"/>
  <c r="C78" i="1"/>
  <c r="E79" i="1"/>
  <c r="C79" i="1"/>
  <c r="I81" i="1" l="1"/>
  <c r="H81" i="1"/>
  <c r="J81" i="1" l="1"/>
  <c r="C81" i="1"/>
  <c r="E8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McCoy, John</author>
  </authors>
  <commentList>
    <comment ref="G8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McCoy, John:</t>
        </r>
        <r>
          <rPr>
            <sz val="9"/>
            <color indexed="81"/>
            <rFont val="Tahoma"/>
            <charset val="1"/>
          </rPr>
          <t xml:space="preserve">
No SCH A for TR. Actual CC unknown.</t>
        </r>
      </text>
    </comment>
    <comment ref="I8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McCoy, John:</t>
        </r>
        <r>
          <rPr>
            <sz val="9"/>
            <color indexed="81"/>
            <rFont val="Tahoma"/>
            <charset val="1"/>
          </rPr>
          <t xml:space="preserve">
No SCH A for KG. Actual CC unknown.</t>
        </r>
      </text>
    </comment>
    <comment ref="K8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McCoy, John:</t>
        </r>
        <r>
          <rPr>
            <sz val="9"/>
            <color indexed="81"/>
            <rFont val="Tahoma"/>
            <charset val="1"/>
          </rPr>
          <t xml:space="preserve">
No SCH A for KG. Actual CC unknown.</t>
        </r>
      </text>
    </comment>
  </commentList>
</comments>
</file>

<file path=xl/sharedStrings.xml><?xml version="1.0" encoding="utf-8"?>
<sst xmlns="http://schemas.openxmlformats.org/spreadsheetml/2006/main" count="92" uniqueCount="91">
  <si>
    <t>Income</t>
  </si>
  <si>
    <t>W-2 Wages</t>
  </si>
  <si>
    <t>Taxable Interest</t>
  </si>
  <si>
    <t>Ordinary dividends</t>
  </si>
  <si>
    <t>IRAs, pensions, and annuities</t>
  </si>
  <si>
    <t>Social security benefits</t>
  </si>
  <si>
    <t>Additional Income from SCH1</t>
  </si>
  <si>
    <t>Taxable refunds, credits, or offsets of state/local inc taxes:</t>
  </si>
  <si>
    <t>Business Income or Loss</t>
  </si>
  <si>
    <t>Capital Gain or Loss</t>
  </si>
  <si>
    <t>Other Gains or Losses</t>
  </si>
  <si>
    <t>Rental, real estate, partnership from SCH E</t>
  </si>
  <si>
    <t>Farm Income from SCH F</t>
  </si>
  <si>
    <t>Taxable Alimony</t>
  </si>
  <si>
    <t>Unemployment Income</t>
  </si>
  <si>
    <t>Taxable HSA Distributions</t>
  </si>
  <si>
    <t xml:space="preserve">Other Income </t>
  </si>
  <si>
    <t>Total Income</t>
  </si>
  <si>
    <t>Adjustments to Income from SCH 1</t>
  </si>
  <si>
    <t>Educator Expenses</t>
  </si>
  <si>
    <t>HSA Deduction</t>
  </si>
  <si>
    <t>Self-employed SEP, SIMPLE, and qualified plans</t>
  </si>
  <si>
    <t>Self-employed health insurance deduction</t>
  </si>
  <si>
    <t xml:space="preserve">Certain busn exp of reservists, artists, and fee-basis </t>
  </si>
  <si>
    <t xml:space="preserve">Moving expenses for members of the Armed Forces. </t>
  </si>
  <si>
    <t>Deductible Portion of Self-Employment Tax</t>
  </si>
  <si>
    <t>Penalty on Early Withdrawl of Savings</t>
  </si>
  <si>
    <t>Alimony Paid to a Spouse</t>
  </si>
  <si>
    <t>IRA Deduction</t>
  </si>
  <si>
    <t>Student Loan Interest Deduction</t>
  </si>
  <si>
    <t>Adjusted Gross Income</t>
  </si>
  <si>
    <t>Standard/Itemized Deductions</t>
  </si>
  <si>
    <t>Medical and Dental Expenses</t>
  </si>
  <si>
    <t>Taxes You Paid</t>
  </si>
  <si>
    <t>Interest You Paid</t>
  </si>
  <si>
    <t>Gifts to Charity</t>
  </si>
  <si>
    <t>Casualty and Theft Losses</t>
  </si>
  <si>
    <t>Other Itemized Deductions</t>
  </si>
  <si>
    <t>Taxable Income</t>
  </si>
  <si>
    <t>Tax</t>
  </si>
  <si>
    <t>Amounts from Schedule 2</t>
  </si>
  <si>
    <t>AMT</t>
  </si>
  <si>
    <t>Excess advance premium tax credit repayment</t>
  </si>
  <si>
    <t>Nonrefundable Credits</t>
  </si>
  <si>
    <t>Foreign Tax Credit</t>
  </si>
  <si>
    <t>Child and dependent care expense Credit</t>
  </si>
  <si>
    <t>Child tax credit/credit for other dependents</t>
  </si>
  <si>
    <t>Education Credits</t>
  </si>
  <si>
    <t>Retirement savings Contribution Credit</t>
  </si>
  <si>
    <t>Residential Energy Credit</t>
  </si>
  <si>
    <t>Other Tax Credits</t>
  </si>
  <si>
    <t>Other Taxes</t>
  </si>
  <si>
    <t>Self-employment Tax</t>
  </si>
  <si>
    <t>Unreported social security and Medicare tax</t>
  </si>
  <si>
    <t>Additional tax on IRA, other tax favored retire plan</t>
  </si>
  <si>
    <t>Household employment taxes</t>
  </si>
  <si>
    <t>Repayment of first-time homebuyer credit</t>
  </si>
  <si>
    <t xml:space="preserve">Health Care: Individual Responsibility </t>
  </si>
  <si>
    <t>Additional medicare tax</t>
  </si>
  <si>
    <t>Net Investment Income Tax</t>
  </si>
  <si>
    <t>965 Tax Liability</t>
  </si>
  <si>
    <t>Total Tax</t>
  </si>
  <si>
    <t>Federal Income Tax Withheld</t>
  </si>
  <si>
    <t>Refundable Credits</t>
  </si>
  <si>
    <t>Earned Income Credit</t>
  </si>
  <si>
    <t>Net Premium Tax Credit</t>
  </si>
  <si>
    <t>Excess social security and tier 1 RRTA tax withheld</t>
  </si>
  <si>
    <t xml:space="preserve">Credit for federal tax on fuels. Attach Form 4136 </t>
  </si>
  <si>
    <t xml:space="preserve">Credits from Form: a 2439 b Reserved  c 8885 d </t>
  </si>
  <si>
    <t>Current Year Estimated Tax Payments Made</t>
  </si>
  <si>
    <t>Amount Paid with Extension Request</t>
  </si>
  <si>
    <t>Prior Year Overpayment Applied</t>
  </si>
  <si>
    <t>On Income Tax</t>
  </si>
  <si>
    <t>On Total Tax</t>
  </si>
  <si>
    <t>Bernie Sanders</t>
  </si>
  <si>
    <t>Kamala Harris</t>
  </si>
  <si>
    <t>Cory Booker</t>
  </si>
  <si>
    <t>% of Income Given to Charity</t>
  </si>
  <si>
    <t>Jay Inslee</t>
  </si>
  <si>
    <t>Kristen Gilldebrand</t>
  </si>
  <si>
    <t>Qualified Business Income Deduction</t>
  </si>
  <si>
    <t>Amy Klobuchar</t>
  </si>
  <si>
    <t>Pete Buttigeg</t>
  </si>
  <si>
    <t>Elizabeth Warren</t>
  </si>
  <si>
    <t xml:space="preserve">Health Insurance Tax Deductions  </t>
  </si>
  <si>
    <t>As % of Income</t>
  </si>
  <si>
    <t>Tim Ryan</t>
  </si>
  <si>
    <t>Overpayment / (Amount Due)</t>
  </si>
  <si>
    <t>Effective Tax Rate:</t>
  </si>
  <si>
    <t>Joe Biden</t>
  </si>
  <si>
    <t>All 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</si>
</sst>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64" fontId="3" fillId="0" borderId="0" xfId="1" applyNumberFormat="1" applyFont="1" applyFill="1" applyBorder="1"/>
    <xf numFmtId="0" fontId="4" fillId="0" borderId="1" xfId="0" applyFont="1" applyFill="1" applyBorder="1"/>
    <xf numFmtId="164" fontId="4" fillId="0" borderId="2" xfId="1" applyNumberFormat="1" applyFont="1" applyFill="1" applyBorder="1"/>
    <xf numFmtId="0" fontId="3" fillId="0" borderId="3" xfId="0" applyFont="1" applyFill="1" applyBorder="1" applyAlignment="1">
      <alignment horizontal="left" indent="1"/>
    </xf>
    <xf numFmtId="164" fontId="3" fillId="0" borderId="4" xfId="1" applyNumberFormat="1" applyFont="1" applyFill="1" applyBorder="1"/>
    <xf numFmtId="0" fontId="4" fillId="0" borderId="3" xfId="0" applyFont="1" applyFill="1" applyBorder="1"/>
    <xf numFmtId="164" fontId="4" fillId="0" borderId="4" xfId="1" applyNumberFormat="1" applyFont="1" applyFill="1" applyBorder="1"/>
    <xf numFmtId="0" fontId="4" fillId="0" borderId="5" xfId="0" applyFont="1" applyFill="1" applyBorder="1" applyAlignment="1">
      <alignment horizontal="left"/>
    </xf>
    <xf numFmtId="164" fontId="4" fillId="0" borderId="6" xfId="1" applyNumberFormat="1" applyFont="1" applyFill="1" applyBorder="1"/>
    <xf numFmtId="0" fontId="4" fillId="0" borderId="3" xfId="0" applyFont="1" applyFill="1" applyBorder="1" applyAlignment="1">
      <alignment horizontal="left"/>
    </xf>
    <xf numFmtId="164" fontId="2" fillId="0" borderId="4" xfId="1" applyNumberFormat="1" applyFont="1" applyFill="1" applyBorder="1"/>
    <xf numFmtId="0" fontId="4" fillId="0" borderId="1" xfId="0" applyFont="1" applyFill="1" applyBorder="1" applyAlignment="1">
      <alignment horizontal="left"/>
    </xf>
    <xf numFmtId="0" fontId="4" fillId="0" borderId="0" xfId="0" applyFont="1" applyFill="1" applyBorder="1"/>
    <xf numFmtId="164" fontId="4" fillId="0" borderId="0" xfId="1" applyNumberFormat="1" applyFont="1" applyFill="1" applyBorder="1"/>
    <xf numFmtId="0" fontId="4" fillId="0" borderId="0" xfId="0" applyFont="1" applyFill="1" applyBorder="1" applyAlignment="1">
      <alignment horizontal="left" indent="1"/>
    </xf>
    <xf numFmtId="10" fontId="4" fillId="0" borderId="0" xfId="2" applyNumberFormat="1" applyFont="1" applyFill="1" applyBorder="1"/>
    <xf numFmtId="0" fontId="5" fillId="0" borderId="0" xfId="0" applyFont="1"/>
    <xf numFmtId="0" fontId="5" fillId="0" borderId="3" xfId="0" applyFont="1" applyBorder="1"/>
    <xf numFmtId="0" fontId="4" fillId="2" borderId="5" xfId="0" applyFont="1" applyFill="1" applyBorder="1"/>
    <xf numFmtId="164" fontId="4" fillId="2" borderId="6" xfId="1" applyNumberFormat="1" applyFont="1" applyFill="1" applyBorder="1"/>
    <xf numFmtId="0" fontId="4" fillId="2" borderId="1" xfId="0" applyFont="1" applyFill="1" applyBorder="1"/>
    <xf numFmtId="164" fontId="4" fillId="2" borderId="2" xfId="1" applyNumberFormat="1" applyFont="1" applyFill="1" applyBorder="1"/>
    <xf numFmtId="0" fontId="4" fillId="2" borderId="5" xfId="0" applyFont="1" applyFill="1" applyBorder="1" applyAlignment="1">
      <alignment horizontal="left"/>
    </xf>
    <xf numFmtId="164" fontId="8" fillId="0" borderId="4" xfId="1" applyNumberFormat="1" applyFont="1" applyFill="1" applyBorder="1"/>
    <xf numFmtId="164" fontId="0" fillId="0" borderId="0" xfId="1" applyNumberFormat="1" applyFont="1"/>
    <xf numFmtId="10" fontId="5" fillId="0" borderId="0" xfId="2" applyNumberFormat="1" applyFont="1"/>
    <xf numFmtId="164" fontId="4" fillId="0" borderId="8" xfId="1" applyNumberFormat="1" applyFont="1" applyFill="1" applyBorder="1"/>
    <xf numFmtId="164" fontId="3" fillId="0" borderId="9" xfId="1" applyNumberFormat="1" applyFont="1" applyFill="1" applyBorder="1"/>
    <xf numFmtId="164" fontId="4" fillId="0" borderId="9" xfId="1" applyNumberFormat="1" applyFont="1" applyFill="1" applyBorder="1"/>
    <xf numFmtId="164" fontId="4" fillId="0" borderId="10" xfId="1" applyNumberFormat="1" applyFont="1" applyFill="1" applyBorder="1"/>
    <xf numFmtId="164" fontId="4" fillId="2" borderId="10" xfId="1" applyNumberFormat="1" applyFont="1" applyFill="1" applyBorder="1"/>
    <xf numFmtId="164" fontId="4" fillId="2" borderId="8" xfId="1" applyNumberFormat="1" applyFont="1" applyFill="1" applyBorder="1"/>
    <xf numFmtId="164" fontId="2" fillId="0" borderId="9" xfId="1" applyNumberFormat="1" applyFont="1" applyFill="1" applyBorder="1"/>
    <xf numFmtId="164" fontId="5" fillId="0" borderId="7" xfId="1" applyNumberFormat="1" applyFont="1" applyBorder="1" applyAlignment="1">
      <alignment horizont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zoomScale="85" zoomScaleNormal="85" workbookViewId="0">
      <selection activeCell="O7" sqref="O7"/>
    </sheetView>
  </sheetViews>
  <sheetFormatPr defaultRowHeight="14.5" x14ac:dyDescent="0.35"/>
  <cols>
    <col min="1" max="1" width="54.90625" customWidth="1"/>
    <col min="2" max="2" width="10.81640625" bestFit="1" customWidth="1"/>
    <col min="3" max="3" width="10.1796875" bestFit="1" customWidth="1"/>
    <col min="4" max="5" width="9.26953125" bestFit="1" customWidth="1"/>
    <col min="6" max="11" width="8.6328125" bestFit="1" customWidth="1"/>
    <col min="12" max="12" width="10.81640625" bestFit="1" customWidth="1"/>
  </cols>
  <sheetData>
    <row r="1" spans="1:12" ht="28" customHeight="1" x14ac:dyDescent="0.35">
      <c r="B1" s="34" t="s">
        <v>89</v>
      </c>
      <c r="C1" s="35" t="s">
        <v>75</v>
      </c>
      <c r="D1" s="35" t="s">
        <v>83</v>
      </c>
      <c r="E1" s="35" t="s">
        <v>74</v>
      </c>
      <c r="F1" s="35" t="s">
        <v>81</v>
      </c>
      <c r="G1" s="35" t="s">
        <v>86</v>
      </c>
      <c r="H1" s="35" t="s">
        <v>78</v>
      </c>
      <c r="I1" s="35" t="s">
        <v>79</v>
      </c>
      <c r="J1" s="35" t="s">
        <v>76</v>
      </c>
      <c r="K1" s="35" t="s">
        <v>82</v>
      </c>
      <c r="L1" s="36" t="s">
        <v>90</v>
      </c>
    </row>
    <row r="2" spans="1:12" x14ac:dyDescent="0.35">
      <c r="A2" s="2" t="s">
        <v>0</v>
      </c>
      <c r="B2" s="27">
        <v>1242716</v>
      </c>
      <c r="C2" s="3">
        <v>159648</v>
      </c>
      <c r="D2" s="3">
        <v>584840</v>
      </c>
      <c r="E2" s="3">
        <v>183501</v>
      </c>
      <c r="F2" s="3">
        <v>301313</v>
      </c>
      <c r="G2" s="3">
        <v>219163</v>
      </c>
      <c r="H2" s="3">
        <v>205900</v>
      </c>
      <c r="I2" s="3">
        <v>167753</v>
      </c>
      <c r="J2" s="3">
        <v>152715</v>
      </c>
      <c r="K2" s="3">
        <v>152805</v>
      </c>
      <c r="L2" s="3">
        <f>SUM(B2:K2)</f>
        <v>3370354</v>
      </c>
    </row>
    <row r="3" spans="1:12" x14ac:dyDescent="0.35">
      <c r="A3" s="4" t="s">
        <v>1</v>
      </c>
      <c r="B3" s="28">
        <v>1000073</v>
      </c>
      <c r="C3" s="5">
        <v>157352</v>
      </c>
      <c r="D3" s="5">
        <v>579177</v>
      </c>
      <c r="E3" s="5">
        <v>133873</v>
      </c>
      <c r="F3" s="5">
        <v>300848</v>
      </c>
      <c r="G3" s="5">
        <v>219163</v>
      </c>
      <c r="H3" s="5">
        <v>162870</v>
      </c>
      <c r="I3" s="5">
        <v>167634</v>
      </c>
      <c r="J3" s="5">
        <v>152639</v>
      </c>
      <c r="K3" s="5">
        <v>152067</v>
      </c>
      <c r="L3" s="5">
        <f t="shared" ref="L3:L66" si="0">SUM(B3:K3)</f>
        <v>3025696</v>
      </c>
    </row>
    <row r="4" spans="1:12" x14ac:dyDescent="0.35">
      <c r="A4" s="4" t="s">
        <v>2</v>
      </c>
      <c r="B4" s="28">
        <v>17559</v>
      </c>
      <c r="C4" s="5">
        <v>2288</v>
      </c>
      <c r="D4" s="5">
        <v>4312</v>
      </c>
      <c r="E4" s="5">
        <v>381</v>
      </c>
      <c r="F4" s="5">
        <v>36</v>
      </c>
      <c r="G4" s="5">
        <v>0</v>
      </c>
      <c r="H4" s="5">
        <v>318</v>
      </c>
      <c r="I4" s="5">
        <v>119</v>
      </c>
      <c r="J4" s="5">
        <v>76</v>
      </c>
      <c r="K4" s="5">
        <v>1</v>
      </c>
      <c r="L4" s="5">
        <f t="shared" si="0"/>
        <v>25090</v>
      </c>
    </row>
    <row r="5" spans="1:12" x14ac:dyDescent="0.35">
      <c r="A5" s="4" t="s">
        <v>3</v>
      </c>
      <c r="B5" s="28">
        <v>0</v>
      </c>
      <c r="C5" s="5">
        <v>8</v>
      </c>
      <c r="D5" s="5">
        <v>1351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737</v>
      </c>
      <c r="L5" s="5">
        <f t="shared" si="0"/>
        <v>2097</v>
      </c>
    </row>
    <row r="6" spans="1:12" x14ac:dyDescent="0.35">
      <c r="A6" s="4" t="s">
        <v>4</v>
      </c>
      <c r="B6" s="28">
        <v>190219</v>
      </c>
      <c r="C6" s="5">
        <v>0</v>
      </c>
      <c r="D6" s="5">
        <v>0</v>
      </c>
      <c r="E6" s="5">
        <v>5241</v>
      </c>
      <c r="F6" s="5">
        <v>429</v>
      </c>
      <c r="G6" s="5">
        <v>0</v>
      </c>
      <c r="H6" s="5">
        <v>42712</v>
      </c>
      <c r="I6" s="5">
        <v>0</v>
      </c>
      <c r="J6" s="5">
        <v>0</v>
      </c>
      <c r="K6" s="5">
        <v>0</v>
      </c>
      <c r="L6" s="5">
        <f t="shared" si="0"/>
        <v>238601</v>
      </c>
    </row>
    <row r="7" spans="1:12" x14ac:dyDescent="0.35">
      <c r="A7" s="4" t="s">
        <v>5</v>
      </c>
      <c r="B7" s="28">
        <v>49545</v>
      </c>
      <c r="C7" s="5">
        <v>0</v>
      </c>
      <c r="D7" s="5">
        <v>0</v>
      </c>
      <c r="E7" s="5">
        <v>44005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f t="shared" si="0"/>
        <v>93550</v>
      </c>
    </row>
    <row r="8" spans="1:12" x14ac:dyDescent="0.35">
      <c r="A8" s="6" t="s">
        <v>6</v>
      </c>
      <c r="B8" s="29">
        <v>3337743</v>
      </c>
      <c r="C8" s="7">
        <v>1884319</v>
      </c>
      <c r="D8" s="7">
        <v>320902</v>
      </c>
      <c r="E8" s="7">
        <v>382920</v>
      </c>
      <c r="F8" s="7">
        <v>37170</v>
      </c>
      <c r="G8" s="7">
        <v>1841</v>
      </c>
      <c r="H8" s="7">
        <v>-2988</v>
      </c>
      <c r="I8" s="7">
        <v>47000</v>
      </c>
      <c r="J8" s="7">
        <v>0</v>
      </c>
      <c r="K8" s="7">
        <v>-162</v>
      </c>
      <c r="L8" s="7">
        <f t="shared" si="0"/>
        <v>6008745</v>
      </c>
    </row>
    <row r="9" spans="1:12" x14ac:dyDescent="0.35">
      <c r="A9" s="4" t="s">
        <v>7</v>
      </c>
      <c r="B9" s="28">
        <v>99383</v>
      </c>
      <c r="C9" s="5">
        <v>14622</v>
      </c>
      <c r="D9" s="5">
        <v>0</v>
      </c>
      <c r="E9" s="5">
        <v>0</v>
      </c>
      <c r="F9" s="5">
        <v>11262</v>
      </c>
      <c r="G9" s="5">
        <v>998</v>
      </c>
      <c r="H9" s="5">
        <v>0</v>
      </c>
      <c r="I9" s="5">
        <v>0</v>
      </c>
      <c r="J9" s="5">
        <v>0</v>
      </c>
      <c r="K9" s="5">
        <v>0</v>
      </c>
      <c r="L9" s="5">
        <f t="shared" si="0"/>
        <v>126265</v>
      </c>
    </row>
    <row r="10" spans="1:12" x14ac:dyDescent="0.35">
      <c r="A10" s="4" t="s">
        <v>8</v>
      </c>
      <c r="B10" s="28">
        <v>1596</v>
      </c>
      <c r="C10" s="5">
        <v>320125</v>
      </c>
      <c r="D10" s="5">
        <v>323902</v>
      </c>
      <c r="E10" s="5">
        <v>382920</v>
      </c>
      <c r="F10" s="5">
        <v>25908</v>
      </c>
      <c r="G10" s="5">
        <v>0</v>
      </c>
      <c r="H10" s="5">
        <v>0</v>
      </c>
      <c r="I10" s="5">
        <v>50000</v>
      </c>
      <c r="J10" s="5">
        <v>0</v>
      </c>
      <c r="K10" s="5">
        <v>65</v>
      </c>
      <c r="L10" s="5">
        <f t="shared" si="0"/>
        <v>1104516</v>
      </c>
    </row>
    <row r="11" spans="1:12" x14ac:dyDescent="0.35">
      <c r="A11" s="4" t="s">
        <v>9</v>
      </c>
      <c r="B11" s="28">
        <v>0</v>
      </c>
      <c r="C11" s="5">
        <v>1257</v>
      </c>
      <c r="D11" s="5">
        <v>-3000</v>
      </c>
      <c r="E11" s="5">
        <v>0</v>
      </c>
      <c r="F11" s="5">
        <v>0</v>
      </c>
      <c r="G11" s="5">
        <v>0</v>
      </c>
      <c r="H11" s="5">
        <v>-3000</v>
      </c>
      <c r="I11" s="5">
        <v>-3000</v>
      </c>
      <c r="J11" s="5">
        <v>0</v>
      </c>
      <c r="K11" s="5">
        <v>-227</v>
      </c>
      <c r="L11" s="5">
        <f t="shared" si="0"/>
        <v>-7970</v>
      </c>
    </row>
    <row r="12" spans="1:12" ht="19" hidden="1" customHeight="1" x14ac:dyDescent="0.35">
      <c r="A12" s="4" t="s">
        <v>10</v>
      </c>
      <c r="B12" s="28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f t="shared" si="0"/>
        <v>0</v>
      </c>
    </row>
    <row r="13" spans="1:12" x14ac:dyDescent="0.35">
      <c r="A13" s="4" t="s">
        <v>11</v>
      </c>
      <c r="B13" s="28">
        <v>3236764</v>
      </c>
      <c r="C13" s="5">
        <v>1548315</v>
      </c>
      <c r="D13" s="5">
        <v>0</v>
      </c>
      <c r="E13" s="5">
        <v>0</v>
      </c>
      <c r="F13" s="5">
        <v>0</v>
      </c>
      <c r="G13" s="5">
        <v>843</v>
      </c>
      <c r="H13" s="5">
        <v>12</v>
      </c>
      <c r="I13" s="5">
        <v>0</v>
      </c>
      <c r="J13" s="5">
        <v>0</v>
      </c>
      <c r="K13" s="5">
        <v>0</v>
      </c>
      <c r="L13" s="5">
        <f t="shared" si="0"/>
        <v>4785934</v>
      </c>
    </row>
    <row r="14" spans="1:12" hidden="1" x14ac:dyDescent="0.35">
      <c r="A14" s="4" t="s">
        <v>12</v>
      </c>
      <c r="B14" s="28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f t="shared" si="0"/>
        <v>0</v>
      </c>
    </row>
    <row r="15" spans="1:12" hidden="1" x14ac:dyDescent="0.35">
      <c r="A15" s="4" t="s">
        <v>13</v>
      </c>
      <c r="B15" s="28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f t="shared" si="0"/>
        <v>0</v>
      </c>
    </row>
    <row r="16" spans="1:12" hidden="1" x14ac:dyDescent="0.35">
      <c r="A16" s="4" t="s">
        <v>14</v>
      </c>
      <c r="B16" s="28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f t="shared" si="0"/>
        <v>0</v>
      </c>
    </row>
    <row r="17" spans="1:12" hidden="1" x14ac:dyDescent="0.35">
      <c r="A17" s="4" t="s">
        <v>15</v>
      </c>
      <c r="B17" s="28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f t="shared" si="0"/>
        <v>0</v>
      </c>
    </row>
    <row r="18" spans="1:12" hidden="1" x14ac:dyDescent="0.35">
      <c r="A18" s="4" t="s">
        <v>16</v>
      </c>
      <c r="B18" s="28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f t="shared" si="0"/>
        <v>0</v>
      </c>
    </row>
    <row r="19" spans="1:12" x14ac:dyDescent="0.35">
      <c r="A19" s="8" t="s">
        <v>17</v>
      </c>
      <c r="B19" s="30">
        <v>4580459</v>
      </c>
      <c r="C19" s="9">
        <v>2043967</v>
      </c>
      <c r="D19" s="9">
        <v>905742</v>
      </c>
      <c r="E19" s="9">
        <v>566421</v>
      </c>
      <c r="F19" s="9">
        <v>338483</v>
      </c>
      <c r="G19" s="9">
        <v>221004</v>
      </c>
      <c r="H19" s="9">
        <v>202912</v>
      </c>
      <c r="I19" s="9">
        <v>214753</v>
      </c>
      <c r="J19" s="9">
        <v>152715</v>
      </c>
      <c r="K19" s="9">
        <v>152643</v>
      </c>
      <c r="L19" s="9">
        <f t="shared" si="0"/>
        <v>9379099</v>
      </c>
    </row>
    <row r="20" spans="1:12" x14ac:dyDescent="0.35">
      <c r="A20" s="2" t="s">
        <v>18</v>
      </c>
      <c r="B20" s="27">
        <v>-21.371637</v>
      </c>
      <c r="C20" s="3">
        <v>-154810.17863949999</v>
      </c>
      <c r="D20" s="3">
        <v>-59347.802445250003</v>
      </c>
      <c r="E20" s="3">
        <v>-5127.5859900000005</v>
      </c>
      <c r="F20" s="3">
        <v>-361.55025000000001</v>
      </c>
      <c r="G20" s="3">
        <v>-250</v>
      </c>
      <c r="H20" s="3">
        <v>0</v>
      </c>
      <c r="I20" s="3">
        <v>-669.53750000000002</v>
      </c>
      <c r="J20" s="3">
        <v>0</v>
      </c>
      <c r="K20" s="3">
        <v>0</v>
      </c>
      <c r="L20" s="3">
        <f t="shared" si="0"/>
        <v>-220588.02646175001</v>
      </c>
    </row>
    <row r="21" spans="1:12" x14ac:dyDescent="0.35">
      <c r="A21" s="4" t="s">
        <v>19</v>
      </c>
      <c r="B21" s="28">
        <v>0</v>
      </c>
      <c r="C21" s="5">
        <v>0</v>
      </c>
      <c r="D21" s="5">
        <v>0</v>
      </c>
      <c r="E21" s="5">
        <v>0</v>
      </c>
      <c r="F21" s="5">
        <v>0</v>
      </c>
      <c r="G21" s="5">
        <v>-250</v>
      </c>
      <c r="H21" s="5">
        <v>0</v>
      </c>
      <c r="I21" s="5">
        <v>0</v>
      </c>
      <c r="J21" s="5">
        <v>0</v>
      </c>
      <c r="K21" s="5">
        <v>0</v>
      </c>
      <c r="L21" s="5">
        <f t="shared" si="0"/>
        <v>-250</v>
      </c>
    </row>
    <row r="22" spans="1:12" hidden="1" x14ac:dyDescent="0.35">
      <c r="A22" s="4" t="s">
        <v>20</v>
      </c>
      <c r="B22" s="28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f t="shared" si="0"/>
        <v>0</v>
      </c>
    </row>
    <row r="23" spans="1:12" x14ac:dyDescent="0.35">
      <c r="A23" s="4" t="s">
        <v>21</v>
      </c>
      <c r="B23" s="28">
        <v>0</v>
      </c>
      <c r="C23" s="5">
        <v>-120000</v>
      </c>
      <c r="D23" s="5">
        <v>-55000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f t="shared" si="0"/>
        <v>-175000</v>
      </c>
    </row>
    <row r="24" spans="1:12" x14ac:dyDescent="0.35">
      <c r="A24" s="4" t="s">
        <v>22</v>
      </c>
      <c r="B24" s="28">
        <v>0</v>
      </c>
      <c r="C24" s="5">
        <v>-1623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f t="shared" si="0"/>
        <v>-1623</v>
      </c>
    </row>
    <row r="25" spans="1:12" hidden="1" x14ac:dyDescent="0.35">
      <c r="A25" s="4" t="s">
        <v>23</v>
      </c>
      <c r="B25" s="28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f t="shared" si="0"/>
        <v>0</v>
      </c>
    </row>
    <row r="26" spans="1:12" hidden="1" x14ac:dyDescent="0.35">
      <c r="A26" s="4" t="s">
        <v>24</v>
      </c>
      <c r="B26" s="28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f t="shared" si="0"/>
        <v>0</v>
      </c>
    </row>
    <row r="27" spans="1:12" x14ac:dyDescent="0.35">
      <c r="A27" s="4" t="s">
        <v>25</v>
      </c>
      <c r="B27" s="28">
        <v>-21.371637</v>
      </c>
      <c r="C27" s="5">
        <v>-33187.178639499994</v>
      </c>
      <c r="D27" s="5">
        <v>-4347.8024452500003</v>
      </c>
      <c r="E27" s="5">
        <v>-5127.5859900000005</v>
      </c>
      <c r="F27" s="5">
        <v>-361.55025000000001</v>
      </c>
      <c r="G27" s="5">
        <v>0</v>
      </c>
      <c r="H27" s="5">
        <v>0</v>
      </c>
      <c r="I27" s="5">
        <v>-669.53750000000002</v>
      </c>
      <c r="J27" s="5">
        <v>0</v>
      </c>
      <c r="K27" s="5">
        <v>0</v>
      </c>
      <c r="L27" s="5">
        <f t="shared" si="0"/>
        <v>-43715.026461749992</v>
      </c>
    </row>
    <row r="28" spans="1:12" hidden="1" x14ac:dyDescent="0.35">
      <c r="A28" s="4" t="s">
        <v>26</v>
      </c>
      <c r="B28" s="28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f t="shared" si="0"/>
        <v>0</v>
      </c>
    </row>
    <row r="29" spans="1:12" hidden="1" x14ac:dyDescent="0.35">
      <c r="A29" s="4" t="s">
        <v>27</v>
      </c>
      <c r="B29" s="28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f t="shared" si="0"/>
        <v>0</v>
      </c>
    </row>
    <row r="30" spans="1:12" hidden="1" x14ac:dyDescent="0.35">
      <c r="A30" s="4" t="s">
        <v>28</v>
      </c>
      <c r="B30" s="28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f t="shared" si="0"/>
        <v>0</v>
      </c>
    </row>
    <row r="31" spans="1:12" hidden="1" x14ac:dyDescent="0.35">
      <c r="A31" s="4" t="s">
        <v>29</v>
      </c>
      <c r="B31" s="28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f t="shared" si="0"/>
        <v>0</v>
      </c>
    </row>
    <row r="32" spans="1:12" x14ac:dyDescent="0.35">
      <c r="A32" s="8" t="s">
        <v>30</v>
      </c>
      <c r="B32" s="30">
        <v>4580437.6283630002</v>
      </c>
      <c r="C32" s="9">
        <v>1889156.8213605001</v>
      </c>
      <c r="D32" s="9">
        <v>846394.19755475002</v>
      </c>
      <c r="E32" s="9">
        <v>561293.41400999995</v>
      </c>
      <c r="F32" s="9">
        <v>338121.44975000003</v>
      </c>
      <c r="G32" s="9">
        <v>220754</v>
      </c>
      <c r="H32" s="9">
        <v>202912</v>
      </c>
      <c r="I32" s="9">
        <v>214083.46249999999</v>
      </c>
      <c r="J32" s="9">
        <v>152715</v>
      </c>
      <c r="K32" s="9">
        <v>152643</v>
      </c>
      <c r="L32" s="9">
        <f t="shared" si="0"/>
        <v>9158510.9735382516</v>
      </c>
    </row>
    <row r="33" spans="1:12" x14ac:dyDescent="0.35">
      <c r="A33" s="10" t="s">
        <v>31</v>
      </c>
      <c r="B33" s="29">
        <v>-314351</v>
      </c>
      <c r="C33" s="7">
        <v>-70839</v>
      </c>
      <c r="D33" s="7">
        <v>-60128</v>
      </c>
      <c r="E33" s="7">
        <v>-41764</v>
      </c>
      <c r="F33" s="7">
        <v>-24000</v>
      </c>
      <c r="G33" s="7">
        <v>-24000</v>
      </c>
      <c r="H33" s="7">
        <v>-30717</v>
      </c>
      <c r="I33" s="7">
        <v>-24000</v>
      </c>
      <c r="J33" s="7">
        <v>-34000</v>
      </c>
      <c r="K33" s="7">
        <v>-24000</v>
      </c>
      <c r="L33" s="7">
        <f t="shared" si="0"/>
        <v>-647799</v>
      </c>
    </row>
    <row r="34" spans="1:12" ht="15.65" hidden="1" customHeight="1" x14ac:dyDescent="0.35">
      <c r="A34" s="4" t="s">
        <v>32</v>
      </c>
      <c r="B34" s="28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f t="shared" si="0"/>
        <v>0</v>
      </c>
    </row>
    <row r="35" spans="1:12" x14ac:dyDescent="0.35">
      <c r="A35" s="4" t="s">
        <v>33</v>
      </c>
      <c r="B35" s="28">
        <v>-10000</v>
      </c>
      <c r="C35" s="5">
        <v>-10000</v>
      </c>
      <c r="D35" s="5">
        <v>-10000</v>
      </c>
      <c r="E35" s="5">
        <v>-10000</v>
      </c>
      <c r="F35" s="5">
        <v>-10000</v>
      </c>
      <c r="G35" s="5">
        <v>0</v>
      </c>
      <c r="H35" s="5">
        <v>-10000</v>
      </c>
      <c r="I35" s="5">
        <v>0</v>
      </c>
      <c r="J35" s="5">
        <v>-10000</v>
      </c>
      <c r="K35" s="5">
        <v>0</v>
      </c>
      <c r="L35" s="5">
        <f t="shared" si="0"/>
        <v>-70000</v>
      </c>
    </row>
    <row r="36" spans="1:12" x14ac:dyDescent="0.35">
      <c r="A36" s="4" t="s">
        <v>34</v>
      </c>
      <c r="B36" s="28">
        <v>-28555</v>
      </c>
      <c r="C36" s="5">
        <v>-33580</v>
      </c>
      <c r="D36" s="5">
        <v>0</v>
      </c>
      <c r="E36" s="5">
        <v>-12814</v>
      </c>
      <c r="F36" s="5">
        <v>0</v>
      </c>
      <c r="G36" s="5">
        <v>0</v>
      </c>
      <c r="H36" s="5">
        <v>-12422</v>
      </c>
      <c r="I36" s="5">
        <v>0</v>
      </c>
      <c r="J36" s="5">
        <v>0</v>
      </c>
      <c r="K36" s="5">
        <v>0</v>
      </c>
      <c r="L36" s="5">
        <f t="shared" si="0"/>
        <v>-87371</v>
      </c>
    </row>
    <row r="37" spans="1:12" x14ac:dyDescent="0.35">
      <c r="A37" s="4" t="s">
        <v>35</v>
      </c>
      <c r="B37" s="28">
        <v>-275796</v>
      </c>
      <c r="C37" s="5">
        <v>-27259</v>
      </c>
      <c r="D37" s="5">
        <v>-50128</v>
      </c>
      <c r="E37" s="5">
        <v>-18950</v>
      </c>
      <c r="F37" s="5">
        <v>-6602</v>
      </c>
      <c r="G37" s="5">
        <v>0</v>
      </c>
      <c r="H37" s="5">
        <v>-8295</v>
      </c>
      <c r="I37" s="5">
        <v>0</v>
      </c>
      <c r="J37" s="5">
        <v>-24000</v>
      </c>
      <c r="K37" s="5">
        <v>0</v>
      </c>
      <c r="L37" s="5">
        <f t="shared" si="0"/>
        <v>-411030</v>
      </c>
    </row>
    <row r="38" spans="1:12" hidden="1" x14ac:dyDescent="0.35">
      <c r="A38" s="4" t="s">
        <v>36</v>
      </c>
      <c r="B38" s="28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f t="shared" si="0"/>
        <v>0</v>
      </c>
    </row>
    <row r="39" spans="1:12" hidden="1" x14ac:dyDescent="0.35">
      <c r="A39" s="4" t="s">
        <v>37</v>
      </c>
      <c r="B39" s="28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f t="shared" si="0"/>
        <v>0</v>
      </c>
    </row>
    <row r="40" spans="1:12" x14ac:dyDescent="0.35">
      <c r="A40" s="18" t="s">
        <v>80</v>
      </c>
      <c r="B40" s="28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7">
        <v>-9866</v>
      </c>
      <c r="J40" s="5">
        <v>0</v>
      </c>
      <c r="K40" s="24">
        <v>-13</v>
      </c>
      <c r="L40" s="5">
        <f t="shared" si="0"/>
        <v>-9879</v>
      </c>
    </row>
    <row r="41" spans="1:12" x14ac:dyDescent="0.35">
      <c r="A41" s="19" t="s">
        <v>38</v>
      </c>
      <c r="B41" s="31">
        <v>4266086.6283630002</v>
      </c>
      <c r="C41" s="20">
        <v>1818317.8213605001</v>
      </c>
      <c r="D41" s="20">
        <v>786266.19755475002</v>
      </c>
      <c r="E41" s="20">
        <v>519529.41400999995</v>
      </c>
      <c r="F41" s="20">
        <v>314121.44975000003</v>
      </c>
      <c r="G41" s="20">
        <v>196754</v>
      </c>
      <c r="H41" s="20">
        <v>172195</v>
      </c>
      <c r="I41" s="20">
        <v>180217.46249999999</v>
      </c>
      <c r="J41" s="20">
        <v>118715</v>
      </c>
      <c r="K41" s="20">
        <v>128630</v>
      </c>
      <c r="L41" s="20">
        <f t="shared" si="0"/>
        <v>8500832.9735382497</v>
      </c>
    </row>
    <row r="42" spans="1:12" x14ac:dyDescent="0.35">
      <c r="A42" s="21" t="s">
        <v>39</v>
      </c>
      <c r="B42" s="32">
        <v>1517831.0524943101</v>
      </c>
      <c r="C42" s="22">
        <v>611964.66390338505</v>
      </c>
      <c r="D42" s="22">
        <v>230068.16309525748</v>
      </c>
      <c r="E42" s="22">
        <v>133214.29490349998</v>
      </c>
      <c r="F42" s="22">
        <v>63968.14794000001</v>
      </c>
      <c r="G42" s="22">
        <v>35799.96</v>
      </c>
      <c r="H42" s="22">
        <v>29905.799999999996</v>
      </c>
      <c r="I42" s="22">
        <v>31831.190999999999</v>
      </c>
      <c r="J42" s="22">
        <v>22781.1</v>
      </c>
      <c r="K42" s="22">
        <v>20135.809999999998</v>
      </c>
      <c r="L42" s="22">
        <f t="shared" si="0"/>
        <v>2697500.1833364526</v>
      </c>
    </row>
    <row r="43" spans="1:12" x14ac:dyDescent="0.35">
      <c r="A43" s="6" t="s">
        <v>40</v>
      </c>
      <c r="B43" s="29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f t="shared" si="0"/>
        <v>0</v>
      </c>
    </row>
    <row r="44" spans="1:12" hidden="1" x14ac:dyDescent="0.35">
      <c r="A44" s="4" t="s">
        <v>41</v>
      </c>
      <c r="B44" s="33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f t="shared" si="0"/>
        <v>0</v>
      </c>
    </row>
    <row r="45" spans="1:12" hidden="1" x14ac:dyDescent="0.35">
      <c r="A45" s="4" t="s">
        <v>42</v>
      </c>
      <c r="B45" s="33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f t="shared" si="0"/>
        <v>0</v>
      </c>
    </row>
    <row r="46" spans="1:12" x14ac:dyDescent="0.35">
      <c r="A46" s="6" t="s">
        <v>43</v>
      </c>
      <c r="B46" s="29">
        <v>0</v>
      </c>
      <c r="C46" s="7">
        <v>-316</v>
      </c>
      <c r="D46" s="7">
        <v>-13936</v>
      </c>
      <c r="E46" s="7">
        <v>0</v>
      </c>
      <c r="F46" s="7">
        <v>0</v>
      </c>
      <c r="G46" s="7">
        <v>-4360</v>
      </c>
      <c r="H46" s="7">
        <v>0</v>
      </c>
      <c r="I46" s="7">
        <v>-4000</v>
      </c>
      <c r="J46" s="7">
        <v>0</v>
      </c>
      <c r="K46" s="7">
        <v>0</v>
      </c>
      <c r="L46" s="7">
        <f t="shared" si="0"/>
        <v>-22612</v>
      </c>
    </row>
    <row r="47" spans="1:12" hidden="1" x14ac:dyDescent="0.35">
      <c r="A47" s="4" t="s">
        <v>44</v>
      </c>
      <c r="B47" s="28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f t="shared" si="0"/>
        <v>0</v>
      </c>
    </row>
    <row r="48" spans="1:12" x14ac:dyDescent="0.35">
      <c r="A48" s="4" t="s">
        <v>45</v>
      </c>
      <c r="B48" s="28">
        <v>0</v>
      </c>
      <c r="C48" s="5">
        <v>0</v>
      </c>
      <c r="D48" s="5">
        <v>0</v>
      </c>
      <c r="E48" s="5">
        <v>0</v>
      </c>
      <c r="F48" s="5">
        <v>0</v>
      </c>
      <c r="G48" s="5">
        <v>-360</v>
      </c>
      <c r="H48" s="5">
        <v>0</v>
      </c>
      <c r="I48" s="5">
        <v>-4000</v>
      </c>
      <c r="J48" s="5">
        <v>0</v>
      </c>
      <c r="K48" s="5">
        <v>0</v>
      </c>
      <c r="L48" s="5">
        <f t="shared" si="0"/>
        <v>-4360</v>
      </c>
    </row>
    <row r="49" spans="1:12" x14ac:dyDescent="0.35">
      <c r="A49" s="4" t="s">
        <v>46</v>
      </c>
      <c r="B49" s="28">
        <v>0</v>
      </c>
      <c r="C49" s="5">
        <v>0</v>
      </c>
      <c r="D49" s="5">
        <v>0</v>
      </c>
      <c r="E49" s="5">
        <v>0</v>
      </c>
      <c r="F49" s="5">
        <v>0</v>
      </c>
      <c r="G49" s="5">
        <v>-4000</v>
      </c>
      <c r="H49" s="5">
        <v>0</v>
      </c>
      <c r="I49" s="5">
        <v>0</v>
      </c>
      <c r="J49" s="5">
        <v>0</v>
      </c>
      <c r="K49" s="5">
        <v>0</v>
      </c>
      <c r="L49" s="5">
        <f t="shared" si="0"/>
        <v>-4000</v>
      </c>
    </row>
    <row r="50" spans="1:12" hidden="1" x14ac:dyDescent="0.35">
      <c r="A50" s="4" t="s">
        <v>47</v>
      </c>
      <c r="B50" s="28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f t="shared" si="0"/>
        <v>0</v>
      </c>
    </row>
    <row r="51" spans="1:12" hidden="1" x14ac:dyDescent="0.35">
      <c r="A51" s="4" t="s">
        <v>48</v>
      </c>
      <c r="B51" s="28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f t="shared" si="0"/>
        <v>0</v>
      </c>
    </row>
    <row r="52" spans="1:12" x14ac:dyDescent="0.35">
      <c r="A52" s="4" t="s">
        <v>49</v>
      </c>
      <c r="B52" s="28">
        <v>0</v>
      </c>
      <c r="C52" s="5">
        <v>0</v>
      </c>
      <c r="D52" s="5">
        <v>-13936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f t="shared" si="0"/>
        <v>-13936</v>
      </c>
    </row>
    <row r="53" spans="1:12" x14ac:dyDescent="0.35">
      <c r="A53" s="4" t="s">
        <v>50</v>
      </c>
      <c r="B53" s="28">
        <v>0</v>
      </c>
      <c r="C53" s="5">
        <v>-316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f t="shared" si="0"/>
        <v>-316</v>
      </c>
    </row>
    <row r="54" spans="1:12" x14ac:dyDescent="0.35">
      <c r="A54" s="10" t="s">
        <v>51</v>
      </c>
      <c r="B54" s="29">
        <v>10376.743274</v>
      </c>
      <c r="C54" s="7">
        <v>85962.357278999989</v>
      </c>
      <c r="D54" s="7">
        <v>14832.604890500001</v>
      </c>
      <c r="E54" s="7">
        <v>12626.171980000001</v>
      </c>
      <c r="F54" s="7">
        <v>1959.1005</v>
      </c>
      <c r="G54" s="7">
        <v>0</v>
      </c>
      <c r="H54" s="7">
        <v>0</v>
      </c>
      <c r="I54" s="7">
        <v>1339.075</v>
      </c>
      <c r="J54" s="7">
        <v>0</v>
      </c>
      <c r="K54" s="7">
        <v>0</v>
      </c>
      <c r="L54" s="7">
        <f t="shared" si="0"/>
        <v>127096.0529235</v>
      </c>
    </row>
    <row r="55" spans="1:12" x14ac:dyDescent="0.35">
      <c r="A55" s="4" t="s">
        <v>52</v>
      </c>
      <c r="B55" s="28">
        <v>42.743274</v>
      </c>
      <c r="C55" s="5">
        <v>66374.357278999989</v>
      </c>
      <c r="D55" s="5">
        <v>8695.6048905000007</v>
      </c>
      <c r="E55" s="5">
        <v>10255.171980000001</v>
      </c>
      <c r="F55" s="5">
        <v>723.10050000000001</v>
      </c>
      <c r="G55" s="5">
        <v>0</v>
      </c>
      <c r="H55" s="5">
        <v>0</v>
      </c>
      <c r="I55" s="5">
        <v>1339.075</v>
      </c>
      <c r="J55" s="5">
        <v>0</v>
      </c>
      <c r="K55" s="5">
        <v>0</v>
      </c>
      <c r="L55" s="5">
        <f t="shared" si="0"/>
        <v>87430.052923499985</v>
      </c>
    </row>
    <row r="56" spans="1:12" hidden="1" x14ac:dyDescent="0.35">
      <c r="A56" s="4" t="s">
        <v>53</v>
      </c>
      <c r="B56" s="28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f t="shared" si="0"/>
        <v>0</v>
      </c>
    </row>
    <row r="57" spans="1:12" hidden="1" x14ac:dyDescent="0.35">
      <c r="A57" s="4" t="s">
        <v>54</v>
      </c>
      <c r="B57" s="28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f t="shared" si="0"/>
        <v>0</v>
      </c>
    </row>
    <row r="58" spans="1:12" x14ac:dyDescent="0.35">
      <c r="A58" s="4" t="s">
        <v>55</v>
      </c>
      <c r="B58" s="28">
        <v>2845</v>
      </c>
      <c r="C58" s="5">
        <v>4585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f t="shared" si="0"/>
        <v>7430</v>
      </c>
    </row>
    <row r="59" spans="1:12" hidden="1" x14ac:dyDescent="0.35">
      <c r="A59" s="4" t="s">
        <v>56</v>
      </c>
      <c r="B59" s="28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f t="shared" si="0"/>
        <v>0</v>
      </c>
    </row>
    <row r="60" spans="1:12" hidden="1" x14ac:dyDescent="0.35">
      <c r="A60" s="4" t="s">
        <v>57</v>
      </c>
      <c r="B60" s="28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f t="shared" si="0"/>
        <v>0</v>
      </c>
    </row>
    <row r="61" spans="1:12" x14ac:dyDescent="0.35">
      <c r="A61" s="4" t="s">
        <v>58</v>
      </c>
      <c r="B61" s="28">
        <v>6852</v>
      </c>
      <c r="C61" s="5">
        <v>14902</v>
      </c>
      <c r="D61" s="5">
        <v>6049</v>
      </c>
      <c r="E61" s="5">
        <v>2358</v>
      </c>
      <c r="F61" s="5">
        <v>1235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f t="shared" si="0"/>
        <v>31396</v>
      </c>
    </row>
    <row r="62" spans="1:12" x14ac:dyDescent="0.35">
      <c r="A62" s="4" t="s">
        <v>59</v>
      </c>
      <c r="B62" s="28">
        <v>637</v>
      </c>
      <c r="C62" s="5">
        <v>101</v>
      </c>
      <c r="D62" s="5">
        <v>88</v>
      </c>
      <c r="E62" s="5">
        <v>13</v>
      </c>
      <c r="F62" s="5">
        <v>1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f t="shared" si="0"/>
        <v>840</v>
      </c>
    </row>
    <row r="63" spans="1:12" hidden="1" x14ac:dyDescent="0.35">
      <c r="A63" s="4" t="s">
        <v>60</v>
      </c>
      <c r="B63" s="28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f t="shared" si="0"/>
        <v>0</v>
      </c>
    </row>
    <row r="64" spans="1:12" x14ac:dyDescent="0.35">
      <c r="A64" s="23" t="s">
        <v>61</v>
      </c>
      <c r="B64" s="31">
        <v>1528207.7957683101</v>
      </c>
      <c r="C64" s="20">
        <v>697611.02118238504</v>
      </c>
      <c r="D64" s="20">
        <v>230964.76798575747</v>
      </c>
      <c r="E64" s="20">
        <v>145840.46688349999</v>
      </c>
      <c r="F64" s="20">
        <v>65927.24844000001</v>
      </c>
      <c r="G64" s="20">
        <v>31439.96</v>
      </c>
      <c r="H64" s="20">
        <v>29905.799999999996</v>
      </c>
      <c r="I64" s="20">
        <v>29170.266</v>
      </c>
      <c r="J64" s="20">
        <v>22781.1</v>
      </c>
      <c r="K64" s="20">
        <v>20135.809999999998</v>
      </c>
      <c r="L64" s="20">
        <f t="shared" si="0"/>
        <v>2801984.2362599527</v>
      </c>
    </row>
    <row r="65" spans="1:12" x14ac:dyDescent="0.35">
      <c r="A65" s="12" t="s">
        <v>62</v>
      </c>
      <c r="B65" s="27">
        <v>-191816</v>
      </c>
      <c r="C65" s="3">
        <v>-23426</v>
      </c>
      <c r="D65" s="3">
        <v>-108488</v>
      </c>
      <c r="E65" s="3">
        <v>-22573</v>
      </c>
      <c r="F65" s="3">
        <v>-63242</v>
      </c>
      <c r="G65" s="3">
        <v>-40985</v>
      </c>
      <c r="H65" s="3">
        <v>-27641</v>
      </c>
      <c r="I65" s="3">
        <v>-23871</v>
      </c>
      <c r="J65" s="3">
        <v>-29446</v>
      </c>
      <c r="K65" s="3">
        <v>-21992</v>
      </c>
      <c r="L65" s="3">
        <f t="shared" si="0"/>
        <v>-553480</v>
      </c>
    </row>
    <row r="66" spans="1:12" x14ac:dyDescent="0.35">
      <c r="A66" s="6" t="s">
        <v>63</v>
      </c>
      <c r="B66" s="29">
        <v>-1349438</v>
      </c>
      <c r="C66" s="7">
        <v>-540000</v>
      </c>
      <c r="D66" s="7">
        <v>-98000</v>
      </c>
      <c r="E66" s="7">
        <v>-115000</v>
      </c>
      <c r="F66" s="7">
        <v>-3100</v>
      </c>
      <c r="G66" s="7">
        <v>0</v>
      </c>
      <c r="H66" s="7">
        <v>0</v>
      </c>
      <c r="I66" s="7">
        <v>0</v>
      </c>
      <c r="J66" s="7">
        <v>0</v>
      </c>
      <c r="K66" s="7">
        <v>-1200</v>
      </c>
      <c r="L66" s="7">
        <f t="shared" si="0"/>
        <v>-2106738</v>
      </c>
    </row>
    <row r="67" spans="1:12" hidden="1" x14ac:dyDescent="0.35">
      <c r="A67" s="4" t="s">
        <v>64</v>
      </c>
      <c r="B67" s="28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f t="shared" ref="L67:L76" si="1">SUM(B67:K67)</f>
        <v>0</v>
      </c>
    </row>
    <row r="68" spans="1:12" hidden="1" x14ac:dyDescent="0.35">
      <c r="A68" s="4" t="s">
        <v>47</v>
      </c>
      <c r="B68" s="28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f t="shared" si="1"/>
        <v>0</v>
      </c>
    </row>
    <row r="69" spans="1:12" hidden="1" x14ac:dyDescent="0.35">
      <c r="A69" s="4" t="s">
        <v>65</v>
      </c>
      <c r="B69" s="28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f t="shared" si="1"/>
        <v>0</v>
      </c>
    </row>
    <row r="70" spans="1:12" x14ac:dyDescent="0.35">
      <c r="A70" s="4" t="s">
        <v>66</v>
      </c>
      <c r="B70" s="28">
        <v>-14438</v>
      </c>
      <c r="C70" s="5">
        <v>0</v>
      </c>
      <c r="D70" s="5">
        <v>0</v>
      </c>
      <c r="E70" s="5">
        <v>0</v>
      </c>
      <c r="F70" s="5">
        <v>-3100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f t="shared" si="1"/>
        <v>-17538</v>
      </c>
    </row>
    <row r="71" spans="1:12" hidden="1" x14ac:dyDescent="0.35">
      <c r="A71" s="4" t="s">
        <v>67</v>
      </c>
      <c r="B71" s="28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f t="shared" si="1"/>
        <v>0</v>
      </c>
    </row>
    <row r="72" spans="1:12" hidden="1" x14ac:dyDescent="0.35">
      <c r="A72" s="4" t="s">
        <v>68</v>
      </c>
      <c r="B72" s="28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f t="shared" si="1"/>
        <v>0</v>
      </c>
    </row>
    <row r="73" spans="1:12" x14ac:dyDescent="0.35">
      <c r="A73" s="4" t="s">
        <v>69</v>
      </c>
      <c r="B73" s="28">
        <v>-1335000</v>
      </c>
      <c r="C73" s="5">
        <v>-540000</v>
      </c>
      <c r="D73" s="5">
        <v>-64257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f t="shared" si="1"/>
        <v>-1939257</v>
      </c>
    </row>
    <row r="74" spans="1:12" hidden="1" x14ac:dyDescent="0.35">
      <c r="A74" s="4" t="s">
        <v>70</v>
      </c>
      <c r="B74" s="28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f t="shared" si="1"/>
        <v>0</v>
      </c>
    </row>
    <row r="75" spans="1:12" x14ac:dyDescent="0.35">
      <c r="A75" s="4" t="s">
        <v>71</v>
      </c>
      <c r="B75" s="28">
        <v>0</v>
      </c>
      <c r="C75" s="5">
        <v>0</v>
      </c>
      <c r="D75" s="5">
        <v>-33743</v>
      </c>
      <c r="E75" s="5">
        <v>-115000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-1200</v>
      </c>
      <c r="L75" s="5">
        <f t="shared" si="1"/>
        <v>-149943</v>
      </c>
    </row>
    <row r="76" spans="1:12" x14ac:dyDescent="0.35">
      <c r="A76" s="8" t="s">
        <v>87</v>
      </c>
      <c r="B76" s="30">
        <v>13046.204231689917</v>
      </c>
      <c r="C76" s="9">
        <v>134185.02118238504</v>
      </c>
      <c r="D76" s="9">
        <v>24476.767985757469</v>
      </c>
      <c r="E76" s="9">
        <v>8267.4668834999902</v>
      </c>
      <c r="F76" s="9">
        <v>414.75155999998969</v>
      </c>
      <c r="G76" s="9">
        <v>9545.0400000000009</v>
      </c>
      <c r="H76" s="9">
        <v>2264.7999999999956</v>
      </c>
      <c r="I76" s="9">
        <v>5385.2659999999996</v>
      </c>
      <c r="J76" s="9">
        <v>-6664.9000000000015</v>
      </c>
      <c r="K76" s="9">
        <v>3056.1900000000023</v>
      </c>
      <c r="L76" s="9">
        <f t="shared" si="1"/>
        <v>193976.6078433324</v>
      </c>
    </row>
    <row r="77" spans="1:12" ht="16.75" customHeight="1" x14ac:dyDescent="0.35">
      <c r="A77" s="13" t="s">
        <v>88</v>
      </c>
      <c r="B77" s="25"/>
      <c r="C77" s="14"/>
      <c r="E77" s="14"/>
      <c r="J77" s="14"/>
      <c r="L77" s="13"/>
    </row>
    <row r="78" spans="1:12" x14ac:dyDescent="0.35">
      <c r="A78" s="15" t="s">
        <v>72</v>
      </c>
      <c r="B78" s="26">
        <v>0.35579002132845539</v>
      </c>
      <c r="C78" s="16">
        <f>C42/C41</f>
        <v>0.3365553902152823</v>
      </c>
      <c r="D78" s="16">
        <f>D42/D41</f>
        <v>0.29260848782608023</v>
      </c>
      <c r="E78" s="16">
        <f t="shared" ref="E78" si="2">E42/E41</f>
        <v>0.25641338355663507</v>
      </c>
      <c r="F78" s="16">
        <f>F42/F41</f>
        <v>0.20364145139056999</v>
      </c>
      <c r="G78" s="16">
        <f>G42/G41</f>
        <v>0.18195289549386542</v>
      </c>
      <c r="H78" s="16">
        <f>H42/H41</f>
        <v>0.17367403234704837</v>
      </c>
      <c r="I78" s="16">
        <f>I42/I41</f>
        <v>0.17662656303353511</v>
      </c>
      <c r="J78" s="16">
        <f>J42/J41</f>
        <v>0.19189740133934211</v>
      </c>
      <c r="K78" s="16">
        <f t="shared" ref="K78" si="3">K42/K41</f>
        <v>0.15654054264168543</v>
      </c>
      <c r="L78" s="16">
        <f>L42/L41</f>
        <v>0.317321866190448</v>
      </c>
    </row>
    <row r="79" spans="1:12" x14ac:dyDescent="0.35">
      <c r="A79" s="15" t="s">
        <v>73</v>
      </c>
      <c r="B79" s="26">
        <v>0.35822240120677534</v>
      </c>
      <c r="C79" s="16">
        <f>C64/C41</f>
        <v>0.3836573634087902</v>
      </c>
      <c r="D79" s="16">
        <f>D64/D41</f>
        <v>0.29374882031562183</v>
      </c>
      <c r="E79" s="16">
        <f t="shared" ref="E79" si="4">E64/E41</f>
        <v>0.28071647716310599</v>
      </c>
      <c r="F79" s="16">
        <f>F64/F41</f>
        <v>0.20987821268642928</v>
      </c>
      <c r="G79" s="16">
        <f>G64/G41</f>
        <v>0.1597932443558962</v>
      </c>
      <c r="H79" s="16">
        <f>H64/H41</f>
        <v>0.17367403234704837</v>
      </c>
      <c r="I79" s="16">
        <f>I64/I41</f>
        <v>0.1618614844274594</v>
      </c>
      <c r="J79" s="16">
        <f>J64/J41</f>
        <v>0.19189740133934211</v>
      </c>
      <c r="K79" s="16">
        <f t="shared" ref="K79" si="5">K64/K41</f>
        <v>0.15654054264168543</v>
      </c>
      <c r="L79" s="16">
        <f>L64/L41</f>
        <v>0.32961290322749393</v>
      </c>
    </row>
    <row r="80" spans="1:12" x14ac:dyDescent="0.35">
      <c r="C80" s="1"/>
    </row>
    <row r="81" spans="1:12" x14ac:dyDescent="0.35">
      <c r="A81" s="17" t="s">
        <v>77</v>
      </c>
      <c r="B81" s="16">
        <f>-B37/B19</f>
        <v>6.021143295901131E-2</v>
      </c>
      <c r="C81" s="16">
        <f>-C37/C19</f>
        <v>1.3336320987569761E-2</v>
      </c>
      <c r="D81" s="16">
        <f>-D37/D19</f>
        <v>5.5344678727496349E-2</v>
      </c>
      <c r="E81" s="16">
        <f>-E37/E19</f>
        <v>3.3455680492072148E-2</v>
      </c>
      <c r="F81" s="16">
        <f>-F37/F19</f>
        <v>1.9504672317368965E-2</v>
      </c>
      <c r="G81" s="16">
        <f t="shared" ref="G81" si="6">-G37/G19</f>
        <v>0</v>
      </c>
      <c r="H81" s="16">
        <f t="shared" ref="H81" si="7">-H37/H19</f>
        <v>4.0879790253903169E-2</v>
      </c>
      <c r="I81" s="16">
        <f>-I37/I19</f>
        <v>0</v>
      </c>
      <c r="J81" s="16">
        <f>-J37/J19</f>
        <v>0.15715548570867302</v>
      </c>
      <c r="K81" s="16">
        <f t="shared" ref="K81" si="8">-K37/K19</f>
        <v>0</v>
      </c>
      <c r="L81" s="16">
        <f>-L37/L19</f>
        <v>4.382403896152498E-2</v>
      </c>
    </row>
    <row r="83" spans="1:12" hidden="1" x14ac:dyDescent="0.35">
      <c r="A83" t="s">
        <v>84</v>
      </c>
      <c r="B83" s="14">
        <f t="shared" ref="B83" si="9">B22+B23</f>
        <v>0</v>
      </c>
      <c r="C83" s="14">
        <f>C22+C23</f>
        <v>-120000</v>
      </c>
      <c r="D83" s="14">
        <f>D22+D23</f>
        <v>-55000</v>
      </c>
      <c r="E83" s="14">
        <f>E22+E23</f>
        <v>0</v>
      </c>
      <c r="F83" s="14">
        <f>F22+F23</f>
        <v>0</v>
      </c>
      <c r="G83" s="14">
        <f>G22+G23</f>
        <v>0</v>
      </c>
      <c r="H83" s="14">
        <f>H22+H23</f>
        <v>0</v>
      </c>
      <c r="I83" s="14">
        <f>I22+I23</f>
        <v>0</v>
      </c>
      <c r="J83" s="14">
        <f t="shared" ref="J83:K83" si="10">J22+J23</f>
        <v>0</v>
      </c>
      <c r="K83" s="14">
        <f t="shared" si="10"/>
        <v>0</v>
      </c>
      <c r="L83" s="14">
        <f t="shared" ref="L83" si="11">L22+L23</f>
        <v>-175000</v>
      </c>
    </row>
    <row r="84" spans="1:12" hidden="1" x14ac:dyDescent="0.35">
      <c r="A84" t="s">
        <v>85</v>
      </c>
      <c r="B84" s="16">
        <f t="shared" ref="B84" si="12">-B83/B19</f>
        <v>0</v>
      </c>
      <c r="C84" s="16">
        <f>-C83/C19</f>
        <v>5.8709362724544967E-2</v>
      </c>
      <c r="D84" s="16">
        <f>-D83/D19</f>
        <v>6.0723693943749983E-2</v>
      </c>
      <c r="E84" s="16">
        <f>-E83/E19</f>
        <v>0</v>
      </c>
      <c r="F84" s="16">
        <f>-F83/F19</f>
        <v>0</v>
      </c>
      <c r="G84" s="16">
        <f>-G83/G19</f>
        <v>0</v>
      </c>
      <c r="H84" s="16">
        <f>-H83/H19</f>
        <v>0</v>
      </c>
      <c r="I84" s="16">
        <f>-I83/I19</f>
        <v>0</v>
      </c>
      <c r="J84" s="16">
        <f t="shared" ref="J84:K84" si="13">-J83/J19</f>
        <v>0</v>
      </c>
      <c r="K84" s="16">
        <f t="shared" si="13"/>
        <v>0</v>
      </c>
      <c r="L84" s="16">
        <f t="shared" ref="L84" si="14">-L83/L19</f>
        <v>1.8658508669116298E-2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Houghton Mifflin Harcourt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McCoy, John</dc:creator>
  <cp:lastModifiedBy>John McCoy</cp:lastModifiedBy>
  <dcterms:created xsi:type="dcterms:W3CDTF">2019-04-29T18:09:11Z</dcterms:created>
  <dcterms:modified xsi:type="dcterms:W3CDTF">2021-05-26T02:48:47Z</dcterms:modified>
</cp:coreProperties>
</file>