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codeName="ThisWorkbook" checkCompatibility="1" defaultThemeVersion="124226"/>
  <mc:AlternateContent xmlns:mc="http://schemas.openxmlformats.org/markup-compatibility/2006">
    <mc:Choice Requires="x15">
      <x15ac:absPath xmlns:x15ac="http://schemas.microsoft.com/office/spreadsheetml/2010/11/ac" url="C:\Users\mjona\Documents\IS515\"/>
    </mc:Choice>
  </mc:AlternateContent>
  <xr:revisionPtr revIDLastSave="0" documentId="13_ncr:1_{5CAADFF6-E54C-4890-83AA-A97595F5E130}" xr6:coauthVersionLast="43" xr6:coauthVersionMax="43" xr10:uidLastSave="{00000000-0000-0000-0000-000000000000}"/>
  <bookViews>
    <workbookView xWindow="-108" yWindow="-108" windowWidth="23256" windowHeight="12576" activeTab="3" xr2:uid="{00000000-000D-0000-FFFF-FFFF00000000}"/>
  </bookViews>
  <sheets>
    <sheet name="Instructions" sheetId="3" r:id="rId1"/>
    <sheet name="HW1-Formulas" sheetId="5" r:id="rId2"/>
    <sheet name="HW2-DataTables" sheetId="6" r:id="rId3"/>
    <sheet name="Assessment" sheetId="7" r:id="rId4"/>
  </sheets>
  <externalReferences>
    <externalReference r:id="rId5"/>
    <externalReference r:id="rId6"/>
    <externalReference r:id="rId7"/>
  </externalReferences>
  <definedNames>
    <definedName name="Account_Name">#REF!</definedName>
    <definedName name="Account_No.">#REF!</definedName>
    <definedName name="Account_Receivable">'[1]Balance Sheet'!$B$6</definedName>
    <definedName name="Accounts_receivable_turnover">[1]Ratios!$B$10</definedName>
    <definedName name="Accumulated_Depreciation">'[1]Balance Sheet'!$B$12</definedName>
    <definedName name="Additional_Paid_in_Capital">'[1]Balance Sheet'!$B$26</definedName>
    <definedName name="Average_age_of_inventory">[1]Ratios!$B$13</definedName>
    <definedName name="Average_collection_period">[1]Ratios!$B$11</definedName>
    <definedName name="Balance">'[1]Trial Balance'!$C$2:$C$54</definedName>
    <definedName name="Beginning_Retained_Earnings">'[1]Income Statement'!$B$15</definedName>
    <definedName name="Cash">'[1]Balance Sheet'!$B$4</definedName>
    <definedName name="Church_Members">[2]Homework!$C$20:$C$23</definedName>
    <definedName name="Class">'[1]Trial Balance'!$D$2:$D$54</definedName>
    <definedName name="Common_Stock">'[1]Balance Sheet'!$B$25</definedName>
    <definedName name="Cost_of_Goods_Sold">'[1]Income Statement'!$B$5</definedName>
    <definedName name="David_O._McKay">[2]Homework!$C$23:$G$23</definedName>
    <definedName name="Ending_Retained_Earnings">'[1]Income Statement'!$B$18</definedName>
    <definedName name="Gross_Margin">'[1]Income Statement'!$B$6</definedName>
    <definedName name="HonorCodeViolators">[3]Homework!$H$10:$H$15</definedName>
    <definedName name="Interest_Expense">'[1]Income Statement'!$B$11</definedName>
    <definedName name="Inventory">'[1]Balance Sheet'!$B$7</definedName>
    <definedName name="Inventory_turnover">[1]Ratios!$B$12</definedName>
    <definedName name="LastYear_Accounts_Receivable">'[1]Balance Sheet'!$D$6</definedName>
    <definedName name="LastYear_Additional_Paid_In_Capital">'[1]Balance Sheet'!$D$26</definedName>
    <definedName name="LastYear_Common_Stock">'[1]Balance Sheet'!$D$25</definedName>
    <definedName name="LastYear_Inventory">'[1]Balance Sheet'!$D$7</definedName>
    <definedName name="LastYear_Total_Assets">'[1]Balance Sheet'!$D$15</definedName>
    <definedName name="Long_Term_Debt">'[1]Balance Sheet'!$B$22</definedName>
    <definedName name="m">#REF!</definedName>
    <definedName name="Marketable_Securities">'[1]Balance Sheet'!$B$5</definedName>
    <definedName name="Net_Income__Loss">'[1]Income Statement'!$B$13</definedName>
    <definedName name="Net_PP_E">'[1]Balance Sheet'!$B$13</definedName>
    <definedName name="Property_and_Equipment">'[1]Balance Sheet'!$B$11</definedName>
    <definedName name="Retained_Earnings">'[1]Balance Sheet'!$B$27</definedName>
    <definedName name="Revenue">'[1]Income Statement'!$B$4</definedName>
    <definedName name="SeptDates" localSheetId="3">[3]Homework!$G$3:$G$7</definedName>
    <definedName name="TargetName" localSheetId="3" hidden="1">#REF!</definedName>
    <definedName name="TargetName" hidden="1">#REF!</definedName>
    <definedName name="Time1">#REF!</definedName>
    <definedName name="Time2">#REF!</definedName>
    <definedName name="Total_Assets">'[1]Balance Sheet'!$B$15</definedName>
    <definedName name="Total_Current_Assets">'[1]Balance Sheet'!$B$9</definedName>
    <definedName name="Total_Current_Liabilities">'[1]Balance Sheet'!$B$20</definedName>
    <definedName name="Total_Liabilities_and_Equity">'[1]Balance Sheet'!$B$29</definedName>
    <definedName name="y">#REF!</definedName>
    <definedName name="zA" localSheetId="3" hidden="1">"CondFmt"</definedName>
    <definedName name="zA" hidden="1">"Finance1"</definedName>
    <definedName name="zAppropriate" localSheetId="3" hidden="1">#REF!</definedName>
    <definedName name="zAppropriate" hidden="1">#REF!</definedName>
    <definedName name="zAPts" hidden="1">20</definedName>
    <definedName name="zDifficulty" localSheetId="3" hidden="1">#REF!</definedName>
    <definedName name="zDifficulty" hidden="1">#REF!</definedName>
    <definedName name="zEmail" hidden="1">Instructions!$C$6</definedName>
    <definedName name="zLoc1" hidden="1">'HW1-Formulas'!$C$15</definedName>
    <definedName name="zLoc10" hidden="1">'HW2-DataTables'!$G$16</definedName>
    <definedName name="zLoc11" hidden="1">'HW2-DataTables'!$F$26</definedName>
    <definedName name="zLoc12" hidden="1">'HW2-DataTables'!$H$28</definedName>
    <definedName name="zLoc13" hidden="1">#REF!</definedName>
    <definedName name="zLoc14" hidden="1">#REF!</definedName>
    <definedName name="zLoc15" hidden="1">#REF!</definedName>
    <definedName name="zLoc16" hidden="1">#REF!</definedName>
    <definedName name="zLoc17" hidden="1">#REF!</definedName>
    <definedName name="zLoc18" hidden="1">#REF!</definedName>
    <definedName name="zLoc19" hidden="1">#REF!</definedName>
    <definedName name="zLoc2" hidden="1">'HW1-Formulas'!$C$15</definedName>
    <definedName name="zLoc20" hidden="1">#REF!</definedName>
    <definedName name="zLoc21" localSheetId="3" hidden="1">[2]Homework!#REF!</definedName>
    <definedName name="zLoc21" hidden="1">#REF!</definedName>
    <definedName name="zLoc22" localSheetId="3" hidden="1">[2]Homework!#REF!</definedName>
    <definedName name="zLoc22" hidden="1">#REF!</definedName>
    <definedName name="zLoc3" hidden="1">'HW1-Formulas'!$C$26</definedName>
    <definedName name="zLoc4" hidden="1">'HW1-Formulas'!$C$39</definedName>
    <definedName name="zLoc5" hidden="1">'HW1-Formulas'!$C$51</definedName>
    <definedName name="zLoc6" hidden="1">'HW1-Formulas'!$C$69</definedName>
    <definedName name="zLoc7" hidden="1">'HW1-Formulas'!$C$94</definedName>
    <definedName name="zLoc8" hidden="1">'HW1-Formulas'!$C$94</definedName>
    <definedName name="zLoc9" hidden="1">'HW2-DataTables'!$G$17</definedName>
    <definedName name="zName" hidden="1">Instructions!$C$4</definedName>
    <definedName name="zNetID" hidden="1">Instructions!$C$5</definedName>
    <definedName name="zUseful" localSheetId="3" hidden="1">#REF!</definedName>
    <definedName name="zUseful" hidden="1">#REF!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12" i="6" l="1"/>
  <c r="F12" i="6"/>
  <c r="E12" i="6"/>
  <c r="D9" i="6"/>
  <c r="D24" i="6" s="1"/>
  <c r="C94" i="5"/>
  <c r="C69" i="5"/>
  <c r="C51" i="5"/>
  <c r="C39" i="5"/>
  <c r="C26" i="5"/>
  <c r="E13" i="6" l="1"/>
  <c r="C15" i="5" l="1"/>
  <c r="D10" i="6" l="1"/>
  <c r="D11" i="6" l="1"/>
  <c r="G13" i="6" s="1"/>
  <c r="F13" i="6"/>
  <c r="C79" i="5"/>
  <c r="C80" i="5" l="1"/>
</calcChain>
</file>

<file path=xl/sharedStrings.xml><?xml version="1.0" encoding="utf-8"?>
<sst xmlns="http://schemas.openxmlformats.org/spreadsheetml/2006/main" count="106" uniqueCount="96">
  <si>
    <t>Excellent</t>
  </si>
  <si>
    <t>Too hard</t>
  </si>
  <si>
    <t>Right on target</t>
  </si>
  <si>
    <t>Good</t>
  </si>
  <si>
    <t>Hard</t>
  </si>
  <si>
    <t>Reasonable</t>
  </si>
  <si>
    <t>OK</t>
  </si>
  <si>
    <t>About right</t>
  </si>
  <si>
    <t>Poor</t>
  </si>
  <si>
    <t>Easy</t>
  </si>
  <si>
    <t>Useless</t>
  </si>
  <si>
    <t>Too easy</t>
  </si>
  <si>
    <t>Inappropriate</t>
  </si>
  <si>
    <t>Scale</t>
  </si>
  <si>
    <t>Your assessment</t>
  </si>
  <si>
    <t>Provides useful review?</t>
  </si>
  <si>
    <t>Level of difficulty</t>
  </si>
  <si>
    <t>Covered appropriate material?</t>
  </si>
  <si>
    <t>Enter the following information:</t>
  </si>
  <si>
    <t>Name:</t>
  </si>
  <si>
    <t>NetID</t>
  </si>
  <si>
    <t>Email</t>
  </si>
  <si>
    <t>Excel Homework -</t>
  </si>
  <si>
    <t>Complete the following homework placing all answers in the cells indicated.</t>
  </si>
  <si>
    <t>Save and email the completed homework to your course email.</t>
  </si>
  <si>
    <t>Reinvestment Rate</t>
  </si>
  <si>
    <t>Finance Rate</t>
  </si>
  <si>
    <t>Year 12</t>
  </si>
  <si>
    <t>Year 11</t>
  </si>
  <si>
    <t>Year 10</t>
  </si>
  <si>
    <t>Year 9</t>
  </si>
  <si>
    <t>Year 8</t>
  </si>
  <si>
    <t>Year 7</t>
  </si>
  <si>
    <t>Year 6</t>
  </si>
  <si>
    <t>Year 5</t>
  </si>
  <si>
    <t>Year 4</t>
  </si>
  <si>
    <t>Year 3</t>
  </si>
  <si>
    <t>Year 2</t>
  </si>
  <si>
    <t>Year 1</t>
  </si>
  <si>
    <t>Cash Flows</t>
  </si>
  <si>
    <t>Period</t>
  </si>
  <si>
    <t>6)  The folowing schedule represents expected returns for each period of an investment opportunity.  Considering the fact that you originally invested $10,000, what would your average interest rate be over 12 years?  It is also important to account for the fact that you will have to borrow the $10,000 at 5% interest and that you will be able to reinvest earnings at 8%</t>
  </si>
  <si>
    <t>Future Value</t>
  </si>
  <si>
    <t>Expected Returns:</t>
  </si>
  <si>
    <t>Amount Invested</t>
  </si>
  <si>
    <t>5)  You have a friend who is getting into the exotic car business and has asked you to make a $10,000 investment.  He has estimated annual returns for you over the next 7 years.  The business will run at a loss at first, then start to turn high profits in later years.  How much money should you expect to walk away with after year 7?</t>
  </si>
  <si>
    <t>Depreciation in Year 1</t>
  </si>
  <si>
    <t>Period in Question (PERIOD)</t>
  </si>
  <si>
    <t>Useful Life (LIFE)</t>
  </si>
  <si>
    <t>Salvage Value (SALVAGE)</t>
  </si>
  <si>
    <t>Automobile Cost (COST)</t>
  </si>
  <si>
    <t>4)  If you purchase the car mentioned in question 3, you will depreciate it using the Declining Balance (DB) method for tax purposes.  You will depreciate the asset on a 10 year schedule.  What will be your depreciation for year 1?</t>
  </si>
  <si>
    <t>Period 25 Interest</t>
  </si>
  <si>
    <t>Future Loan Value (FV)</t>
  </si>
  <si>
    <t>Period in Question (PER)</t>
  </si>
  <si>
    <t>Loan Amount (PV)</t>
  </si>
  <si>
    <t># of Periods (NPER)</t>
  </si>
  <si>
    <t>Interest (RATE)</t>
  </si>
  <si>
    <t>3)  You have also thought of using some extra cash to buy a car.  However, you know you will have some obligations to take care of in about two years.  What will your interest payment be in the 25th month of your loan? (Remember to use monthly interest rate.)</t>
  </si>
  <si>
    <t>Effective Rate</t>
  </si>
  <si>
    <t># of Periods</t>
  </si>
  <si>
    <t>Nominal Rate</t>
  </si>
  <si>
    <t>Monthly</t>
  </si>
  <si>
    <t>Payment Schedule</t>
  </si>
  <si>
    <t>2)  Another option would be putting your money into a high yield savings account.  You know of a bank paying interest of 4.00% per year, but it is paid out monthly.  What is the effective interest you will make on this account?</t>
  </si>
  <si>
    <t>Future Value (FV)</t>
  </si>
  <si>
    <t>Years (NPER)</t>
  </si>
  <si>
    <t>Payments (PMT)</t>
  </si>
  <si>
    <t>Present Value (PV)</t>
  </si>
  <si>
    <t>1)  K-Mart bonds are selling at a discount and you are interested in purchasing one.  If K-Mart is able to make good on all of its payments, including the final lump sum of $1,000, what is the interest you will make on the bond? (Interest is paid annually)</t>
  </si>
  <si>
    <t>Be sure to do the homework on each tab!</t>
  </si>
  <si>
    <t>Financial Formulas</t>
  </si>
  <si>
    <t>Place all answers in the answer boxes when available.</t>
  </si>
  <si>
    <t>Loan Amount</t>
  </si>
  <si>
    <t>Interest Rate</t>
  </si>
  <si>
    <t>Total Interest</t>
  </si>
  <si>
    <t>Total Payments</t>
  </si>
  <si>
    <t>Payment Amt.</t>
  </si>
  <si>
    <t>No. Periods</t>
  </si>
  <si>
    <t>Annual Interest Rate</t>
  </si>
  <si>
    <t>Pmt. Period (mos)</t>
  </si>
  <si>
    <t>Create data tables from the information below as explained on pp 351-4 of the text.</t>
  </si>
  <si>
    <t>You are looking at buying a home and the following information is available:</t>
  </si>
  <si>
    <t>Financial Formulas Homework</t>
  </si>
  <si>
    <t>Place formulas that will give the correct answers in the blue boxes below.</t>
  </si>
  <si>
    <t>(Questions 1-6 are 2 points each)</t>
  </si>
  <si>
    <r>
      <rPr>
        <b/>
        <sz val="12"/>
        <color theme="1"/>
        <rFont val="Arial"/>
        <family val="2"/>
      </rPr>
      <t xml:space="preserve">7. </t>
    </r>
    <r>
      <rPr>
        <sz val="10"/>
        <color theme="1"/>
        <rFont val="Arial"/>
        <family val="2"/>
      </rPr>
      <t xml:space="preserve">(8 points) </t>
    </r>
    <r>
      <rPr>
        <b/>
        <sz val="12"/>
        <color theme="1"/>
        <rFont val="Arial"/>
        <family val="2"/>
      </rPr>
      <t>Data Tables</t>
    </r>
  </si>
  <si>
    <t>Interest (use the RATE formula)</t>
  </si>
  <si>
    <t>Expected Average Return (use MIRR)</t>
  </si>
  <si>
    <t>Note: do not insert or delete rows or columns as this may cause errors in the names used for grading.</t>
  </si>
  <si>
    <t>Assessment of the assignment</t>
  </si>
  <si>
    <t>Fill in the colored boxes with your assessment, using the scales shown.</t>
  </si>
  <si>
    <t>Moderately good</t>
  </si>
  <si>
    <t>Jonah Meherg</t>
  </si>
  <si>
    <t>jsmeherg</t>
  </si>
  <si>
    <t>mjonah768@yahoo.com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</si>
</sst>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44" formatCode="_(&quot;$&quot;* #,##0.00_);_(&quot;$&quot;* \(#,##0.00\);_(&quot;$&quot;* &quot;-&quot;??_);_(@_)"/>
    <numFmt numFmtId="43" formatCode="_(* #,##0.00_);_(* \(#,##0.00\);_(* &quot;-&quot;??_);_(@_)"/>
    <numFmt numFmtId="164" formatCode="mmm\ d\ yyyy"/>
    <numFmt numFmtId="165" formatCode="_(* #,##0_);_(* \(#,##0\);_(* &quot;-&quot;??_);_(@_)"/>
    <numFmt numFmtId="166" formatCode="_(&quot;$&quot;* #,##0_);_(&quot;$&quot;* \(#,##0\);_(&quot;$&quot;* &quot;-&quot;??_);_(@_)"/>
  </numFmts>
  <fonts count="21"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i/>
      <sz val="10"/>
      <name val="Arial"/>
      <family val="2"/>
    </font>
    <font>
      <b/>
      <sz val="14"/>
      <name val="Arial"/>
      <family val="2"/>
    </font>
    <font>
      <sz val="10"/>
      <color indexed="9"/>
      <name val="Arial"/>
      <family val="2"/>
    </font>
    <font>
      <sz val="14"/>
      <name val="Arial"/>
      <family val="2"/>
    </font>
    <font>
      <b/>
      <sz val="20"/>
      <color theme="1"/>
      <name val="Calibri"/>
      <family val="2"/>
      <scheme val="minor"/>
    </font>
    <font>
      <u/>
      <sz val="11"/>
      <color theme="10"/>
      <name val="Calibri"/>
      <family val="2"/>
    </font>
    <font>
      <sz val="11"/>
      <color rgb="FFFF0000"/>
      <name val="Calibri"/>
      <family val="2"/>
      <scheme val="minor"/>
    </font>
    <font>
      <b/>
      <sz val="11"/>
      <color theme="1"/>
      <name val="Calibri"/>
      <family val="2"/>
      <scheme val="minor"/>
    </font>
    <font>
      <b/>
      <u/>
      <sz val="14"/>
      <name val="Arial"/>
      <family val="2"/>
    </font>
    <font>
      <sz val="10"/>
      <color theme="1"/>
      <name val="Arial"/>
      <family val="2"/>
    </font>
    <font>
      <sz val="11"/>
      <color rgb="FF678AB1"/>
      <name val="Calibri"/>
      <family val="2"/>
      <scheme val="minor"/>
    </font>
    <font>
      <u/>
      <sz val="11"/>
      <color theme="1"/>
      <name val="Calibri"/>
      <family val="2"/>
      <scheme val="minor"/>
    </font>
    <font>
      <b/>
      <sz val="12"/>
      <color theme="1"/>
      <name val="Arial"/>
      <family val="2"/>
    </font>
    <font>
      <sz val="12"/>
      <name val="Arial"/>
      <family val="2"/>
    </font>
  </fonts>
  <fills count="10">
    <fill>
      <patternFill patternType="none"/>
    </fill>
    <fill>
      <patternFill patternType="gray125"/>
    </fill>
    <fill>
      <patternFill patternType="solid">
        <fgColor indexed="9"/>
        <bgColor indexed="64"/>
      </patternFill>
    </fill>
    <fill>
      <patternFill patternType="solid">
        <fgColor indexed="37"/>
        <bgColor indexed="64"/>
      </patternFill>
    </fill>
    <fill>
      <patternFill patternType="solid">
        <fgColor indexed="13"/>
        <bgColor indexed="64"/>
      </patternFill>
    </fill>
    <fill>
      <patternFill patternType="solid">
        <fgColor rgb="FFFFFF00"/>
        <bgColor indexed="64"/>
      </patternFill>
    </fill>
    <fill>
      <patternFill patternType="solid">
        <fgColor theme="4" tint="0.79998168889431442"/>
        <bgColor indexed="64"/>
      </patternFill>
    </fill>
    <fill>
      <patternFill patternType="solid">
        <fgColor indexed="44"/>
        <bgColor indexed="64"/>
      </patternFill>
    </fill>
    <fill>
      <patternFill patternType="solid">
        <fgColor rgb="FF8DA8C5"/>
        <bgColor indexed="64"/>
      </patternFill>
    </fill>
    <fill>
      <patternFill patternType="solid">
        <fgColor theme="4" tint="0.59999389629810485"/>
        <bgColor indexed="64"/>
      </patternFill>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
      <left style="thin">
        <color indexed="64"/>
      </left>
      <right/>
      <top/>
      <bottom/>
      <diagonal/>
    </border>
    <border>
      <left style="thick">
        <color indexed="51"/>
      </left>
      <right/>
      <top style="thick">
        <color indexed="51"/>
      </top>
      <bottom style="thick">
        <color indexed="51"/>
      </bottom>
      <diagonal/>
    </border>
  </borders>
  <cellStyleXfs count="19">
    <xf numFmtId="0" fontId="0" fillId="0" borderId="0"/>
    <xf numFmtId="44" fontId="5" fillId="0" borderId="0" applyFont="0" applyFill="0" applyBorder="0" applyAlignment="0" applyProtection="0"/>
    <xf numFmtId="0" fontId="9" fillId="3" borderId="15" applyNumberFormat="0" applyBorder="0" applyAlignment="0">
      <alignment horizontal="left" wrapText="1"/>
    </xf>
    <xf numFmtId="0" fontId="5" fillId="0" borderId="0"/>
    <xf numFmtId="164" fontId="5" fillId="2" borderId="0"/>
    <xf numFmtId="0" fontId="4" fillId="0" borderId="0"/>
    <xf numFmtId="0" fontId="12" fillId="0" borderId="0" applyNumberFormat="0" applyFill="0" applyBorder="0" applyAlignment="0" applyProtection="0">
      <alignment vertical="top"/>
      <protection locked="0"/>
    </xf>
    <xf numFmtId="9" fontId="5" fillId="0" borderId="0" applyFont="0" applyFill="0" applyBorder="0" applyAlignment="0" applyProtection="0"/>
    <xf numFmtId="0" fontId="3" fillId="0" borderId="0"/>
    <xf numFmtId="0" fontId="5" fillId="0" borderId="0"/>
    <xf numFmtId="0" fontId="16" fillId="0" borderId="0"/>
    <xf numFmtId="44" fontId="16" fillId="0" borderId="0" applyFont="0" applyFill="0" applyBorder="0" applyAlignment="0" applyProtection="0"/>
    <xf numFmtId="43" fontId="16" fillId="0" borderId="0" applyFont="0" applyFill="0" applyBorder="0" applyAlignment="0" applyProtection="0"/>
    <xf numFmtId="43"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 fillId="0" borderId="0"/>
    <xf numFmtId="0" fontId="5" fillId="0" borderId="0"/>
    <xf numFmtId="0" fontId="2" fillId="0" borderId="0"/>
  </cellStyleXfs>
  <cellXfs count="69">
    <xf numFmtId="0" fontId="0" fillId="0" borderId="0" xfId="0"/>
    <xf numFmtId="0" fontId="6" fillId="0" borderId="0" xfId="0" applyFont="1"/>
    <xf numFmtId="0" fontId="7" fillId="0" borderId="0" xfId="0" applyFont="1"/>
    <xf numFmtId="0" fontId="4" fillId="0" borderId="0" xfId="5"/>
    <xf numFmtId="0" fontId="4" fillId="0" borderId="0" xfId="5" applyFont="1" applyAlignment="1">
      <alignment horizontal="right"/>
    </xf>
    <xf numFmtId="0" fontId="4" fillId="0" borderId="0" xfId="5" applyAlignment="1">
      <alignment horizontal="left"/>
    </xf>
    <xf numFmtId="14" fontId="4" fillId="0" borderId="0" xfId="5" applyNumberFormat="1"/>
    <xf numFmtId="0" fontId="0" fillId="0" borderId="8" xfId="0" applyBorder="1"/>
    <xf numFmtId="10" fontId="0" fillId="0" borderId="0" xfId="0" applyNumberFormat="1"/>
    <xf numFmtId="10" fontId="5" fillId="0" borderId="0" xfId="0" applyNumberFormat="1" applyFont="1"/>
    <xf numFmtId="44" fontId="0" fillId="0" borderId="0" xfId="1" applyFont="1"/>
    <xf numFmtId="44" fontId="0" fillId="0" borderId="0" xfId="0" applyNumberFormat="1"/>
    <xf numFmtId="43" fontId="0" fillId="0" borderId="0" xfId="0" applyNumberFormat="1"/>
    <xf numFmtId="166" fontId="0" fillId="0" borderId="0" xfId="1" applyNumberFormat="1" applyFont="1"/>
    <xf numFmtId="9" fontId="0" fillId="0" borderId="0" xfId="0" applyNumberFormat="1"/>
    <xf numFmtId="0" fontId="0" fillId="0" borderId="0" xfId="0" applyAlignment="1">
      <alignment wrapText="1"/>
    </xf>
    <xf numFmtId="10" fontId="0" fillId="0" borderId="0" xfId="7" applyNumberFormat="1" applyFont="1"/>
    <xf numFmtId="0" fontId="15" fillId="0" borderId="0" xfId="0" applyFont="1" applyAlignment="1">
      <alignment horizontal="center"/>
    </xf>
    <xf numFmtId="0" fontId="3" fillId="0" borderId="0" xfId="8"/>
    <xf numFmtId="0" fontId="13" fillId="0" borderId="0" xfId="8" applyFont="1"/>
    <xf numFmtId="0" fontId="0" fillId="0" borderId="0" xfId="9" applyFont="1"/>
    <xf numFmtId="10" fontId="0" fillId="7" borderId="4" xfId="0" applyNumberFormat="1" applyFill="1" applyBorder="1"/>
    <xf numFmtId="8" fontId="0" fillId="7" borderId="4" xfId="0" applyNumberFormat="1" applyFill="1" applyBorder="1"/>
    <xf numFmtId="44" fontId="6" fillId="7" borderId="4" xfId="1" applyFont="1" applyFill="1" applyBorder="1"/>
    <xf numFmtId="10" fontId="6" fillId="7" borderId="4" xfId="0" applyNumberFormat="1" applyFont="1" applyFill="1" applyBorder="1"/>
    <xf numFmtId="0" fontId="16" fillId="0" borderId="0" xfId="10"/>
    <xf numFmtId="44" fontId="0" fillId="0" borderId="9" xfId="11" applyFont="1" applyBorder="1"/>
    <xf numFmtId="44" fontId="0" fillId="0" borderId="8" xfId="11" applyFont="1" applyBorder="1"/>
    <xf numFmtId="44" fontId="0" fillId="0" borderId="12" xfId="11" applyFont="1" applyBorder="1"/>
    <xf numFmtId="44" fontId="0" fillId="0" borderId="0" xfId="11" applyFont="1" applyBorder="1"/>
    <xf numFmtId="165" fontId="0" fillId="8" borderId="14" xfId="12" applyNumberFormat="1" applyFont="1" applyFill="1" applyBorder="1"/>
    <xf numFmtId="10" fontId="16" fillId="8" borderId="6" xfId="10" applyNumberFormat="1" applyFont="1" applyFill="1" applyBorder="1"/>
    <xf numFmtId="8" fontId="17" fillId="8" borderId="5" xfId="10" applyNumberFormat="1" applyFont="1" applyFill="1" applyBorder="1"/>
    <xf numFmtId="8" fontId="16" fillId="0" borderId="9" xfId="10" applyNumberFormat="1" applyBorder="1"/>
    <xf numFmtId="8" fontId="16" fillId="0" borderId="8" xfId="10" applyNumberFormat="1" applyBorder="1"/>
    <xf numFmtId="8" fontId="16" fillId="0" borderId="12" xfId="10" applyNumberFormat="1" applyBorder="1"/>
    <xf numFmtId="8" fontId="16" fillId="0" borderId="0" xfId="10" applyNumberFormat="1" applyBorder="1"/>
    <xf numFmtId="10" fontId="16" fillId="8" borderId="14" xfId="10" applyNumberFormat="1" applyFont="1" applyFill="1" applyBorder="1"/>
    <xf numFmtId="0" fontId="16" fillId="8" borderId="5" xfId="10" applyFont="1" applyFill="1" applyBorder="1"/>
    <xf numFmtId="0" fontId="5" fillId="0" borderId="0" xfId="10" applyFont="1"/>
    <xf numFmtId="10" fontId="5" fillId="0" borderId="0" xfId="10" applyNumberFormat="1" applyFont="1"/>
    <xf numFmtId="8" fontId="5" fillId="0" borderId="0" xfId="10" applyNumberFormat="1" applyFont="1"/>
    <xf numFmtId="0" fontId="10" fillId="0" borderId="0" xfId="9" applyFont="1"/>
    <xf numFmtId="0" fontId="5" fillId="0" borderId="0" xfId="9"/>
    <xf numFmtId="0" fontId="20" fillId="0" borderId="0" xfId="9" applyFont="1"/>
    <xf numFmtId="0" fontId="5" fillId="4" borderId="4" xfId="9" applyFill="1" applyBorder="1"/>
    <xf numFmtId="0" fontId="5" fillId="0" borderId="0" xfId="9" applyAlignment="1">
      <alignment horizontal="center"/>
    </xf>
    <xf numFmtId="0" fontId="11" fillId="5" borderId="1" xfId="5" applyFont="1" applyFill="1" applyBorder="1" applyAlignment="1">
      <alignment horizontal="center"/>
    </xf>
    <xf numFmtId="0" fontId="0" fillId="0" borderId="2" xfId="0" applyBorder="1"/>
    <xf numFmtId="0" fontId="4" fillId="6" borderId="13" xfId="5" applyFill="1" applyBorder="1" applyAlignment="1">
      <alignment horizontal="left"/>
    </xf>
    <xf numFmtId="0" fontId="4" fillId="6" borderId="10" xfId="5" applyFill="1" applyBorder="1" applyAlignment="1">
      <alignment horizontal="left"/>
    </xf>
    <xf numFmtId="0" fontId="12" fillId="6" borderId="11" xfId="6" applyFill="1" applyBorder="1" applyAlignment="1" applyProtection="1">
      <alignment horizontal="left"/>
    </xf>
    <xf numFmtId="0" fontId="11" fillId="5" borderId="2" xfId="5" applyFont="1" applyFill="1" applyBorder="1" applyAlignment="1">
      <alignment horizontal="center"/>
    </xf>
    <xf numFmtId="0" fontId="11" fillId="5" borderId="3" xfId="5" applyFont="1" applyFill="1" applyBorder="1" applyAlignment="1">
      <alignment horizontal="center"/>
    </xf>
    <xf numFmtId="0" fontId="8" fillId="5" borderId="1" xfId="0" applyFont="1" applyFill="1" applyBorder="1" applyAlignment="1">
      <alignment horizontal="center"/>
    </xf>
    <xf numFmtId="0" fontId="15" fillId="5" borderId="3" xfId="0" applyFont="1" applyFill="1" applyBorder="1" applyAlignment="1">
      <alignment horizontal="center"/>
    </xf>
    <xf numFmtId="0" fontId="0" fillId="0" borderId="0" xfId="0" applyAlignment="1">
      <alignment wrapText="1"/>
    </xf>
    <xf numFmtId="0" fontId="0" fillId="5" borderId="1" xfId="0" applyFill="1" applyBorder="1" applyAlignment="1">
      <alignment horizontal="center"/>
    </xf>
    <xf numFmtId="0" fontId="0" fillId="5" borderId="3" xfId="0" applyFill="1" applyBorder="1" applyAlignment="1">
      <alignment horizontal="center"/>
    </xf>
    <xf numFmtId="0" fontId="5" fillId="0" borderId="0" xfId="0" applyFont="1" applyAlignment="1">
      <alignment wrapText="1"/>
    </xf>
    <xf numFmtId="0" fontId="14" fillId="0" borderId="12" xfId="10" applyFont="1" applyBorder="1" applyAlignment="1">
      <alignment horizontal="center" vertical="center" textRotation="90"/>
    </xf>
    <xf numFmtId="0" fontId="14" fillId="0" borderId="8" xfId="10" applyFont="1" applyBorder="1" applyAlignment="1">
      <alignment horizontal="center"/>
    </xf>
    <xf numFmtId="0" fontId="16" fillId="9" borderId="1" xfId="10" applyFill="1" applyBorder="1" applyAlignment="1">
      <alignment horizontal="left"/>
    </xf>
    <xf numFmtId="0" fontId="16" fillId="9" borderId="2" xfId="10" applyFill="1" applyBorder="1" applyAlignment="1">
      <alignment horizontal="left"/>
    </xf>
    <xf numFmtId="0" fontId="16" fillId="9" borderId="3" xfId="10" applyFill="1" applyBorder="1" applyAlignment="1">
      <alignment horizontal="left"/>
    </xf>
    <xf numFmtId="0" fontId="1" fillId="6" borderId="11" xfId="5" applyFont="1" applyFill="1" applyBorder="1" applyAlignment="1">
      <alignment horizontal="left"/>
    </xf>
    <xf numFmtId="8" fontId="0" fillId="0" borderId="8" xfId="0" applyNumberFormat="1" applyBorder="1"/>
    <xf numFmtId="8" fontId="18" fillId="8" borderId="6" xfId="10" applyNumberFormat="1" applyFont="1" applyFill="1" applyBorder="1" applyAlignment="1">
      <alignment horizontal="right"/>
    </xf>
    <xf numFmtId="8" fontId="18" fillId="8" borderId="7" xfId="10" applyNumberFormat="1" applyFont="1" applyFill="1" applyBorder="1" applyAlignment="1">
      <alignment horizontal="right"/>
    </xf>
  </cellXfs>
  <cellStyles count="19">
    <cellStyle name="Column Headings" xfId="2" xr:uid="{00000000-0005-0000-0000-000000000000}"/>
    <cellStyle name="Comma 2" xfId="12" xr:uid="{00000000-0005-0000-0000-000001000000}"/>
    <cellStyle name="Comma 3" xfId="13" xr:uid="{00000000-0005-0000-0000-000002000000}"/>
    <cellStyle name="Currency" xfId="1" builtinId="4"/>
    <cellStyle name="Currency 2" xfId="11" xr:uid="{00000000-0005-0000-0000-000004000000}"/>
    <cellStyle name="Data" xfId="3" xr:uid="{00000000-0005-0000-0000-000005000000}"/>
    <cellStyle name="Date" xfId="4" xr:uid="{00000000-0005-0000-0000-000006000000}"/>
    <cellStyle name="Hyperlink" xfId="6" builtinId="8"/>
    <cellStyle name="Normal" xfId="0" builtinId="0"/>
    <cellStyle name="Normal 2" xfId="9" xr:uid="{00000000-0005-0000-0000-000009000000}"/>
    <cellStyle name="Normal 2 2" xfId="17" xr:uid="{00000000-0005-0000-0000-00000A000000}"/>
    <cellStyle name="Normal 3" xfId="5" xr:uid="{00000000-0005-0000-0000-00000B000000}"/>
    <cellStyle name="Normal 3 2" xfId="8" xr:uid="{00000000-0005-0000-0000-00000C000000}"/>
    <cellStyle name="Normal 3 2 2" xfId="16" xr:uid="{00000000-0005-0000-0000-00000D000000}"/>
    <cellStyle name="Normal 4" xfId="10" xr:uid="{00000000-0005-0000-0000-00000E000000}"/>
    <cellStyle name="Normal 5" xfId="18" xr:uid="{00000000-0005-0000-0000-00000F000000}"/>
    <cellStyle name="Percent" xfId="7" builtinId="5"/>
    <cellStyle name="Percent 2" xfId="14" xr:uid="{00000000-0005-0000-0000-000011000000}"/>
    <cellStyle name="Percent 3" xfId="15" xr:uid="{00000000-0005-0000-0000-000012000000}"/>
  </cellStyles>
  <dxfs count="0"/>
  <tableStyles count="0" defaultTableStyle="TableStyleMedium2" defaultPivotStyle="PivotStyleLight16"/>
  <colors>
    <mruColors>
      <color rgb="FF00FF00"/>
      <color rgb="FFFFFF99"/>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152400</xdr:colOff>
      <xdr:row>12</xdr:row>
      <xdr:rowOff>123826</xdr:rowOff>
    </xdr:from>
    <xdr:to>
      <xdr:col>1</xdr:col>
      <xdr:colOff>1181100</xdr:colOff>
      <xdr:row>21</xdr:row>
      <xdr:rowOff>76200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52400" y="1581151"/>
          <a:ext cx="457200" cy="1409699"/>
        </a:xfrm>
        <a:prstGeom prst="rect">
          <a:avLst/>
        </a:prstGeom>
        <a:ln w="6350"/>
      </xdr:spPr>
      <xdr:style>
        <a:lnRef idx="2">
          <a:schemeClr val="dk1"/>
        </a:lnRef>
        <a:fillRef idx="1">
          <a:schemeClr val="lt1"/>
        </a:fillRef>
        <a:effectRef idx="0">
          <a:schemeClr val="dk1"/>
        </a:effectRef>
        <a:fontRef idx="minor">
          <a:schemeClr val="dk1"/>
        </a:fontRef>
      </xdr:style>
      <xdr:txBody>
        <a:bodyPr wrap="square" rtlCol="0" anchor="t"/>
        <a:lstStyle/>
        <a:p>
          <a:r>
            <a:rPr lang="en-US" sz="1100"/>
            <a:t>How does the payment amount, total payments, and total interest paid change as the interest rate changes?</a:t>
          </a:r>
        </a:p>
      </xdr:txBody>
    </xdr:sp>
    <xdr:clientData/>
  </xdr:twoCellAnchor>
  <xdr:twoCellAnchor>
    <xdr:from>
      <xdr:col>1</xdr:col>
      <xdr:colOff>142875</xdr:colOff>
      <xdr:row>23</xdr:row>
      <xdr:rowOff>9525</xdr:rowOff>
    </xdr:from>
    <xdr:to>
      <xdr:col>1</xdr:col>
      <xdr:colOff>1171575</xdr:colOff>
      <xdr:row>31</xdr:row>
      <xdr:rowOff>152399</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142875" y="3248025"/>
          <a:ext cx="466725" cy="1438274"/>
        </a:xfrm>
        <a:prstGeom prst="rect">
          <a:avLst/>
        </a:prstGeom>
        <a:ln w="6350"/>
      </xdr:spPr>
      <xdr:style>
        <a:lnRef idx="2">
          <a:schemeClr val="dk1"/>
        </a:lnRef>
        <a:fillRef idx="1">
          <a:schemeClr val="lt1"/>
        </a:fillRef>
        <a:effectRef idx="0">
          <a:schemeClr val="dk1"/>
        </a:effectRef>
        <a:fontRef idx="minor">
          <a:schemeClr val="dk1"/>
        </a:fontRef>
      </xdr:style>
      <xdr:txBody>
        <a:bodyPr wrap="square" rtlCol="0" anchor="t"/>
        <a:lstStyle/>
        <a:p>
          <a:r>
            <a:rPr lang="en-US" sz="1100"/>
            <a:t>How does the payment amount</a:t>
          </a:r>
          <a:r>
            <a:rPr lang="en-US" sz="1100" baseline="0"/>
            <a:t> change with changes in the loan amount and interest rate?</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iellis/Local%20Settings/Temporary%20Internet%20Files/Content.Outlook/OXAVU2BG/ch13financial%20statement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ropbox/0%20Spreadsheets/2013%20Homework%20revised/HW_Ch3-Working-With-Names%20(v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Rayman/Desktop/New%20folder%20(5)/From(Aaron%20Taylor%20(aaronstaylor@gmail.com))_Date(Mon,%2014%20Jan%202013%2022.58.13%20-0700)_HW_Ch3-Working-With-Nam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ial Balance"/>
      <sheetName val="Balance Sheet"/>
      <sheetName val="Income Statement"/>
      <sheetName val="CS Balance Sheet"/>
      <sheetName val="CS Inc Statement"/>
      <sheetName val="Ratios"/>
    </sheetNames>
    <sheetDataSet>
      <sheetData sheetId="0" refreshError="1">
        <row r="2">
          <cell r="C2">
            <v>449.87</v>
          </cell>
          <cell r="D2" t="str">
            <v>Cash</v>
          </cell>
        </row>
        <row r="3">
          <cell r="C3">
            <v>2412.23</v>
          </cell>
          <cell r="D3" t="str">
            <v>Cash</v>
          </cell>
        </row>
        <row r="4">
          <cell r="C4">
            <v>327283.53000000003</v>
          </cell>
          <cell r="D4" t="str">
            <v>Marketable Securities</v>
          </cell>
        </row>
        <row r="5">
          <cell r="C5">
            <v>16586.25</v>
          </cell>
          <cell r="D5" t="str">
            <v>Accounts Receivable</v>
          </cell>
        </row>
        <row r="6">
          <cell r="C6">
            <v>2587.5</v>
          </cell>
          <cell r="D6" t="str">
            <v>Prepaid and Other</v>
          </cell>
        </row>
        <row r="7">
          <cell r="C7">
            <v>1000</v>
          </cell>
          <cell r="D7" t="str">
            <v>Prepaid and Other</v>
          </cell>
        </row>
        <row r="8">
          <cell r="C8">
            <v>46005.75</v>
          </cell>
          <cell r="D8" t="str">
            <v>Inventory</v>
          </cell>
        </row>
        <row r="9">
          <cell r="C9">
            <v>65000</v>
          </cell>
          <cell r="D9" t="str">
            <v>Property and Equipment</v>
          </cell>
        </row>
        <row r="10">
          <cell r="C10">
            <v>-6750</v>
          </cell>
          <cell r="D10" t="str">
            <v>Accumulated Depreciation</v>
          </cell>
        </row>
        <row r="11">
          <cell r="C11">
            <v>12000</v>
          </cell>
          <cell r="D11" t="str">
            <v>Property and Equipment</v>
          </cell>
        </row>
        <row r="12">
          <cell r="C12">
            <v>-9525</v>
          </cell>
          <cell r="D12" t="str">
            <v>Accumulated Depreciation</v>
          </cell>
        </row>
        <row r="13">
          <cell r="C13">
            <v>-15502.62</v>
          </cell>
          <cell r="D13" t="str">
            <v>Accounts Payable</v>
          </cell>
        </row>
        <row r="14">
          <cell r="C14">
            <v>-846.59</v>
          </cell>
          <cell r="D14" t="str">
            <v>Accrued Expenses</v>
          </cell>
        </row>
        <row r="15">
          <cell r="C15">
            <v>-11426.42</v>
          </cell>
          <cell r="D15" t="str">
            <v>Accrued Expenses</v>
          </cell>
        </row>
        <row r="16">
          <cell r="C16">
            <v>-1517.3</v>
          </cell>
          <cell r="D16" t="str">
            <v>Accrued Expenses</v>
          </cell>
        </row>
        <row r="17">
          <cell r="C17">
            <v>-145</v>
          </cell>
          <cell r="D17" t="str">
            <v>Accrued Expenses</v>
          </cell>
        </row>
        <row r="18">
          <cell r="C18">
            <v>-740</v>
          </cell>
          <cell r="D18" t="str">
            <v>Accrued Expenses</v>
          </cell>
        </row>
        <row r="19">
          <cell r="C19">
            <v>-2000</v>
          </cell>
          <cell r="D19" t="str">
            <v>Accrued Expenses</v>
          </cell>
        </row>
        <row r="20">
          <cell r="C20">
            <v>-85</v>
          </cell>
          <cell r="D20" t="str">
            <v>Accrued Expenses</v>
          </cell>
        </row>
        <row r="21">
          <cell r="C21">
            <v>-990</v>
          </cell>
          <cell r="D21" t="str">
            <v>Accrued Expenses</v>
          </cell>
        </row>
        <row r="22">
          <cell r="C22">
            <v>-500</v>
          </cell>
          <cell r="D22" t="str">
            <v>Accrued Expenses</v>
          </cell>
        </row>
        <row r="23">
          <cell r="C23">
            <v>-2000</v>
          </cell>
          <cell r="D23" t="str">
            <v>Accrued Expenses</v>
          </cell>
        </row>
        <row r="24">
          <cell r="C24">
            <v>-300</v>
          </cell>
          <cell r="D24" t="str">
            <v>Accrued Expenses</v>
          </cell>
        </row>
        <row r="25">
          <cell r="C25">
            <v>-20000</v>
          </cell>
          <cell r="D25" t="str">
            <v>Long Term Debt</v>
          </cell>
        </row>
        <row r="26">
          <cell r="C26">
            <v>-1000</v>
          </cell>
          <cell r="D26" t="str">
            <v>Common Stock</v>
          </cell>
        </row>
        <row r="27">
          <cell r="C27">
            <v>-36000</v>
          </cell>
          <cell r="D27" t="str">
            <v>Additional Paid in Capital</v>
          </cell>
        </row>
        <row r="28">
          <cell r="C28">
            <v>12000</v>
          </cell>
          <cell r="D28" t="str">
            <v>Dividends</v>
          </cell>
        </row>
        <row r="29">
          <cell r="C29">
            <v>-76484.479999999996</v>
          </cell>
          <cell r="D29" t="str">
            <v>Beginning Retained Earnings</v>
          </cell>
        </row>
        <row r="30">
          <cell r="C30">
            <v>-1198873.98</v>
          </cell>
          <cell r="D30" t="str">
            <v>Revenue</v>
          </cell>
        </row>
        <row r="31">
          <cell r="C31">
            <v>3414.9</v>
          </cell>
          <cell r="D31" t="str">
            <v>Revenue</v>
          </cell>
        </row>
        <row r="32">
          <cell r="C32">
            <v>8.83</v>
          </cell>
          <cell r="D32" t="str">
            <v>Revenue</v>
          </cell>
        </row>
        <row r="33">
          <cell r="C33">
            <v>870946.22</v>
          </cell>
          <cell r="D33" t="str">
            <v>Cost of Goods Sold</v>
          </cell>
        </row>
        <row r="34">
          <cell r="C34">
            <v>-770.39</v>
          </cell>
          <cell r="D34" t="str">
            <v>Cost of Goods Sold</v>
          </cell>
        </row>
        <row r="35">
          <cell r="C35">
            <v>2800</v>
          </cell>
          <cell r="D35" t="str">
            <v>Overhead</v>
          </cell>
        </row>
        <row r="36">
          <cell r="C36">
            <v>5400</v>
          </cell>
          <cell r="D36" t="str">
            <v>Overhead</v>
          </cell>
        </row>
        <row r="37">
          <cell r="C37">
            <v>250</v>
          </cell>
          <cell r="D37" t="str">
            <v>Overhead</v>
          </cell>
        </row>
        <row r="38">
          <cell r="C38">
            <v>25</v>
          </cell>
          <cell r="D38" t="str">
            <v>Overhead</v>
          </cell>
        </row>
        <row r="39">
          <cell r="C39">
            <v>47.63</v>
          </cell>
          <cell r="D39" t="str">
            <v>Overhead</v>
          </cell>
        </row>
        <row r="40">
          <cell r="C40">
            <v>1750</v>
          </cell>
          <cell r="D40" t="str">
            <v>Overhead</v>
          </cell>
        </row>
        <row r="41">
          <cell r="C41">
            <v>525</v>
          </cell>
          <cell r="D41" t="str">
            <v>Overhead</v>
          </cell>
        </row>
        <row r="42">
          <cell r="C42">
            <v>103.47</v>
          </cell>
          <cell r="D42" t="str">
            <v>Overhead</v>
          </cell>
        </row>
        <row r="43">
          <cell r="C43">
            <v>2781.72</v>
          </cell>
          <cell r="D43" t="str">
            <v>Overhead</v>
          </cell>
        </row>
        <row r="44">
          <cell r="C44">
            <v>200</v>
          </cell>
          <cell r="D44" t="str">
            <v>Overhead</v>
          </cell>
        </row>
        <row r="45">
          <cell r="C45">
            <v>292.67</v>
          </cell>
          <cell r="D45" t="str">
            <v>Overhead</v>
          </cell>
        </row>
        <row r="46">
          <cell r="C46">
            <v>6615.54</v>
          </cell>
          <cell r="D46" t="str">
            <v>Overhead</v>
          </cell>
        </row>
        <row r="47">
          <cell r="C47">
            <v>240</v>
          </cell>
          <cell r="D47" t="str">
            <v>Overhead</v>
          </cell>
        </row>
        <row r="48">
          <cell r="C48">
            <v>-400</v>
          </cell>
          <cell r="D48" t="str">
            <v>Overhead</v>
          </cell>
        </row>
        <row r="49">
          <cell r="C49">
            <v>1609.56</v>
          </cell>
          <cell r="D49" t="str">
            <v>Overhead</v>
          </cell>
        </row>
        <row r="50">
          <cell r="C50">
            <v>1147.4100000000001</v>
          </cell>
          <cell r="D50" t="str">
            <v>Overhead</v>
          </cell>
        </row>
        <row r="51">
          <cell r="C51">
            <v>6500</v>
          </cell>
          <cell r="D51" t="str">
            <v>Overhead</v>
          </cell>
        </row>
        <row r="52">
          <cell r="C52">
            <v>-8.35</v>
          </cell>
          <cell r="D52" t="str">
            <v>Overhead</v>
          </cell>
        </row>
        <row r="53">
          <cell r="C53">
            <v>-5387.03</v>
          </cell>
          <cell r="D53" t="str">
            <v>Interest Income</v>
          </cell>
        </row>
        <row r="54">
          <cell r="C54">
            <v>1269.08</v>
          </cell>
          <cell r="D54" t="str">
            <v>Interest Expense</v>
          </cell>
        </row>
      </sheetData>
      <sheetData sheetId="1" refreshError="1">
        <row r="4">
          <cell r="B4">
            <v>2862.1</v>
          </cell>
        </row>
        <row r="5">
          <cell r="B5">
            <v>327283.53000000003</v>
          </cell>
        </row>
        <row r="6">
          <cell r="B6">
            <v>16586.25</v>
          </cell>
          <cell r="D6">
            <v>17282.560000000001</v>
          </cell>
        </row>
        <row r="7">
          <cell r="B7">
            <v>46005.75</v>
          </cell>
          <cell r="D7">
            <v>39248.449999999997</v>
          </cell>
        </row>
        <row r="9">
          <cell r="B9">
            <v>396325.13</v>
          </cell>
        </row>
        <row r="11">
          <cell r="B11">
            <v>77000</v>
          </cell>
        </row>
        <row r="12">
          <cell r="B12">
            <v>16275</v>
          </cell>
        </row>
        <row r="13">
          <cell r="B13">
            <v>60725</v>
          </cell>
        </row>
        <row r="15">
          <cell r="B15">
            <v>457050.13</v>
          </cell>
          <cell r="D15">
            <v>482365</v>
          </cell>
        </row>
        <row r="20">
          <cell r="B20">
            <v>36052.93</v>
          </cell>
        </row>
        <row r="22">
          <cell r="B22">
            <v>20000</v>
          </cell>
        </row>
        <row r="25">
          <cell r="B25">
            <v>1000</v>
          </cell>
          <cell r="D25">
            <v>1000</v>
          </cell>
        </row>
        <row r="26">
          <cell r="B26">
            <v>36000</v>
          </cell>
          <cell r="D26">
            <v>36000</v>
          </cell>
        </row>
        <row r="27">
          <cell r="B27">
            <v>363997.2</v>
          </cell>
        </row>
        <row r="29">
          <cell r="B29">
            <v>457050.13</v>
          </cell>
        </row>
      </sheetData>
      <sheetData sheetId="2" refreshError="1">
        <row r="4">
          <cell r="B4">
            <v>1195450.25</v>
          </cell>
        </row>
        <row r="5">
          <cell r="B5">
            <v>870175.83</v>
          </cell>
        </row>
        <row r="6">
          <cell r="B6">
            <v>325274.42000000004</v>
          </cell>
        </row>
        <row r="11">
          <cell r="B11">
            <v>1269.08</v>
          </cell>
        </row>
        <row r="13">
          <cell r="B13">
            <v>299512.72000000003</v>
          </cell>
        </row>
        <row r="15">
          <cell r="B15">
            <v>76484.479999999996</v>
          </cell>
        </row>
        <row r="18">
          <cell r="B18">
            <v>363997.2</v>
          </cell>
        </row>
      </sheetData>
      <sheetData sheetId="3" refreshError="1"/>
      <sheetData sheetId="4" refreshError="1"/>
      <sheetData sheetId="5" refreshError="1">
        <row r="10">
          <cell r="B10">
            <v>70.592988061877591</v>
          </cell>
        </row>
        <row r="11">
          <cell r="B11">
            <v>5.1704852000323722</v>
          </cell>
        </row>
        <row r="12">
          <cell r="B12">
            <v>20.413676510951952</v>
          </cell>
        </row>
        <row r="13">
          <cell r="B13">
            <v>17.880169689383354</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Homework"/>
      <sheetName val="Assessment"/>
    </sheetNames>
    <sheetDataSet>
      <sheetData sheetId="0"/>
      <sheetData sheetId="1">
        <row r="20">
          <cell r="C20">
            <v>6</v>
          </cell>
        </row>
        <row r="21">
          <cell r="C21">
            <v>100000</v>
          </cell>
        </row>
        <row r="22">
          <cell r="C22">
            <v>500000</v>
          </cell>
        </row>
        <row r="23">
          <cell r="C23">
            <v>1000000</v>
          </cell>
          <cell r="D23">
            <v>22</v>
          </cell>
          <cell r="E23" t="str">
            <v>Yellow</v>
          </cell>
          <cell r="F23" t="str">
            <v>Every Member a Missionary</v>
          </cell>
          <cell r="G23" t="str">
            <v>No</v>
          </cell>
        </row>
      </sheetData>
      <sheetData sheetId="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Homework"/>
      <sheetName val="Assessment"/>
      <sheetName val="Rubric"/>
    </sheetNames>
    <sheetDataSet>
      <sheetData sheetId="0"/>
      <sheetData sheetId="1">
        <row r="3">
          <cell r="G3" t="str">
            <v>Katie</v>
          </cell>
        </row>
        <row r="4">
          <cell r="G4" t="str">
            <v>Pat</v>
          </cell>
        </row>
        <row r="5">
          <cell r="G5" t="str">
            <v>Jenny</v>
          </cell>
        </row>
        <row r="6">
          <cell r="G6" t="str">
            <v>Kelly</v>
          </cell>
        </row>
        <row r="7">
          <cell r="G7" t="str">
            <v>Amy</v>
          </cell>
        </row>
        <row r="10">
          <cell r="H10" t="str">
            <v>Ignacio Jimenez</v>
          </cell>
        </row>
        <row r="11">
          <cell r="H11" t="str">
            <v>Norm Wahlsberg</v>
          </cell>
        </row>
        <row r="12">
          <cell r="H12" t="str">
            <v>Jeremy Stingham</v>
          </cell>
        </row>
        <row r="13">
          <cell r="H13" t="str">
            <v>Galen Hughs</v>
          </cell>
        </row>
        <row r="14">
          <cell r="H14" t="str">
            <v>Nathan Andrews</v>
          </cell>
        </row>
        <row r="15">
          <cell r="H15" t="str">
            <v>Nate Smith</v>
          </cell>
        </row>
      </sheetData>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mjonah768@yahoo.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1">
    <tabColor rgb="FFFFFF00"/>
  </sheetPr>
  <dimension ref="A1:H12"/>
  <sheetViews>
    <sheetView workbookViewId="0">
      <selection activeCell="C10" sqref="C10"/>
    </sheetView>
  </sheetViews>
  <sheetFormatPr defaultRowHeight="13.2" x14ac:dyDescent="0.25"/>
  <cols>
    <col min="1" max="1" width="2.5546875" customWidth="1"/>
    <col min="2" max="2" width="7.5546875" customWidth="1"/>
    <col min="3" max="3" width="22.44140625" customWidth="1"/>
    <col min="4" max="4" width="16.6640625" customWidth="1"/>
    <col min="7" max="7" width="11.109375" customWidth="1"/>
    <col min="8" max="8" width="10.5546875" customWidth="1"/>
  </cols>
  <sheetData>
    <row r="1" spans="1:8" ht="26.4" thickBot="1" x14ac:dyDescent="0.55000000000000004">
      <c r="A1" s="3"/>
      <c r="B1" s="47" t="s">
        <v>22</v>
      </c>
      <c r="C1" s="48"/>
      <c r="D1" s="52" t="s">
        <v>71</v>
      </c>
      <c r="E1" s="52"/>
      <c r="F1" s="53"/>
      <c r="G1" s="3"/>
      <c r="H1" s="3"/>
    </row>
    <row r="2" spans="1:8" ht="14.4" x14ac:dyDescent="0.3">
      <c r="A2" s="3"/>
      <c r="B2" s="4"/>
      <c r="C2" s="5"/>
      <c r="D2" s="3"/>
      <c r="E2" s="3"/>
      <c r="F2" s="3"/>
      <c r="G2" s="3"/>
      <c r="H2" s="3"/>
    </row>
    <row r="3" spans="1:8" ht="14.4" x14ac:dyDescent="0.3">
      <c r="A3" s="3"/>
      <c r="B3" s="3" t="s">
        <v>18</v>
      </c>
      <c r="C3" s="3"/>
      <c r="D3" s="3"/>
      <c r="E3" s="3"/>
      <c r="F3" s="3"/>
      <c r="G3" s="3"/>
      <c r="H3" s="6"/>
    </row>
    <row r="4" spans="1:8" ht="14.4" x14ac:dyDescent="0.3">
      <c r="A4" s="3"/>
      <c r="B4" s="3" t="s">
        <v>19</v>
      </c>
      <c r="C4" s="65" t="s">
        <v>93</v>
      </c>
      <c r="D4" s="49"/>
      <c r="E4" s="50"/>
      <c r="F4" s="3"/>
      <c r="G4" s="3"/>
      <c r="H4" s="3"/>
    </row>
    <row r="5" spans="1:8" ht="14.4" x14ac:dyDescent="0.3">
      <c r="A5" s="3"/>
      <c r="B5" s="3" t="s">
        <v>20</v>
      </c>
      <c r="C5" s="65" t="s">
        <v>94</v>
      </c>
      <c r="D5" s="49"/>
      <c r="E5" s="50"/>
      <c r="F5" s="3"/>
      <c r="G5" s="3"/>
      <c r="H5" s="3"/>
    </row>
    <row r="6" spans="1:8" ht="14.4" x14ac:dyDescent="0.3">
      <c r="A6" s="3"/>
      <c r="B6" s="3" t="s">
        <v>21</v>
      </c>
      <c r="C6" s="51" t="s">
        <v>95</v>
      </c>
      <c r="D6" s="49"/>
      <c r="E6" s="50"/>
      <c r="F6" s="3"/>
      <c r="G6" s="3"/>
      <c r="H6" s="3"/>
    </row>
    <row r="7" spans="1:8" ht="14.4" x14ac:dyDescent="0.3">
      <c r="A7" s="3"/>
      <c r="B7" s="3"/>
      <c r="C7" s="3"/>
      <c r="D7" s="3"/>
      <c r="E7" s="3"/>
      <c r="F7" s="3"/>
      <c r="G7" s="3"/>
      <c r="H7" s="3"/>
    </row>
    <row r="8" spans="1:8" ht="14.4" x14ac:dyDescent="0.3">
      <c r="A8" s="3"/>
      <c r="B8" s="18" t="s">
        <v>23</v>
      </c>
      <c r="C8" s="3"/>
      <c r="D8" s="3"/>
      <c r="E8" s="3"/>
      <c r="F8" s="3"/>
      <c r="G8" s="3"/>
      <c r="H8" s="3"/>
    </row>
    <row r="9" spans="1:8" ht="14.4" x14ac:dyDescent="0.3">
      <c r="A9" s="3"/>
      <c r="B9" s="18" t="s">
        <v>24</v>
      </c>
      <c r="C9" s="3"/>
      <c r="D9" s="3"/>
      <c r="E9" s="3"/>
      <c r="F9" s="3"/>
      <c r="G9" s="3"/>
      <c r="H9" s="3"/>
    </row>
    <row r="10" spans="1:8" ht="14.4" x14ac:dyDescent="0.3">
      <c r="A10" s="3"/>
      <c r="B10" s="19" t="s">
        <v>89</v>
      </c>
      <c r="C10" s="3"/>
      <c r="D10" s="3"/>
      <c r="E10" s="3"/>
      <c r="F10" s="3"/>
      <c r="G10" s="3"/>
      <c r="H10" s="3"/>
    </row>
    <row r="11" spans="1:8" ht="14.4" x14ac:dyDescent="0.3">
      <c r="A11" s="3"/>
      <c r="B11" s="18" t="s">
        <v>70</v>
      </c>
      <c r="C11" s="3"/>
      <c r="D11" s="3"/>
      <c r="E11" s="3"/>
      <c r="F11" s="3"/>
      <c r="G11" s="3"/>
      <c r="H11" s="3"/>
    </row>
    <row r="12" spans="1:8" x14ac:dyDescent="0.25">
      <c r="B12" s="20" t="s">
        <v>72</v>
      </c>
    </row>
  </sheetData>
  <mergeCells count="5">
    <mergeCell ref="B1:C1"/>
    <mergeCell ref="C4:E4"/>
    <mergeCell ref="C5:E5"/>
    <mergeCell ref="C6:E6"/>
    <mergeCell ref="D1:F1"/>
  </mergeCells>
  <hyperlinks>
    <hyperlink ref="C6" r:id="rId1" xr:uid="{33832D0D-E71C-42DE-AF1F-779972645A6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rgb="FF00B0F0"/>
  </sheetPr>
  <dimension ref="B1:I95"/>
  <sheetViews>
    <sheetView topLeftCell="A68" workbookViewId="0">
      <selection activeCell="C94" sqref="C94"/>
    </sheetView>
  </sheetViews>
  <sheetFormatPr defaultRowHeight="13.2" x14ac:dyDescent="0.25"/>
  <cols>
    <col min="1" max="1" width="2.109375" customWidth="1"/>
    <col min="2" max="2" width="35" customWidth="1"/>
    <col min="3" max="3" width="14.44140625" customWidth="1"/>
    <col min="4" max="4" width="5.33203125" customWidth="1"/>
    <col min="5" max="5" width="11.33203125" bestFit="1" customWidth="1"/>
    <col min="6" max="6" width="10" bestFit="1" customWidth="1"/>
    <col min="7" max="7" width="5" customWidth="1"/>
    <col min="9" max="9" width="11.44140625" customWidth="1"/>
    <col min="10" max="10" width="8.33203125" customWidth="1"/>
  </cols>
  <sheetData>
    <row r="1" spans="2:8" ht="18" thickBot="1" x14ac:dyDescent="0.35">
      <c r="B1" s="54" t="s">
        <v>83</v>
      </c>
      <c r="C1" s="55"/>
      <c r="D1" s="17"/>
      <c r="E1" s="17"/>
      <c r="F1" s="17"/>
    </row>
    <row r="2" spans="2:8" ht="13.8" thickBot="1" x14ac:dyDescent="0.3">
      <c r="B2" s="57" t="s">
        <v>85</v>
      </c>
      <c r="C2" s="58"/>
    </row>
    <row r="4" spans="2:8" x14ac:dyDescent="0.25">
      <c r="B4" t="s">
        <v>84</v>
      </c>
    </row>
    <row r="6" spans="2:8" ht="12.75" customHeight="1" x14ac:dyDescent="0.25">
      <c r="B6" s="56" t="s">
        <v>69</v>
      </c>
      <c r="C6" s="56"/>
      <c r="D6" s="56"/>
      <c r="E6" s="56"/>
      <c r="F6" s="56"/>
      <c r="G6" s="56"/>
      <c r="H6" s="56"/>
    </row>
    <row r="7" spans="2:8" x14ac:dyDescent="0.25">
      <c r="B7" s="56"/>
      <c r="C7" s="56"/>
      <c r="D7" s="56"/>
      <c r="E7" s="56"/>
      <c r="F7" s="56"/>
      <c r="G7" s="56"/>
      <c r="H7" s="56"/>
    </row>
    <row r="8" spans="2:8" x14ac:dyDescent="0.25">
      <c r="B8" s="56"/>
      <c r="C8" s="56"/>
      <c r="D8" s="56"/>
      <c r="E8" s="56"/>
      <c r="F8" s="56"/>
      <c r="G8" s="56"/>
      <c r="H8" s="56"/>
    </row>
    <row r="10" spans="2:8" x14ac:dyDescent="0.25">
      <c r="B10" s="2" t="s">
        <v>68</v>
      </c>
      <c r="C10" s="13">
        <v>-763</v>
      </c>
    </row>
    <row r="11" spans="2:8" x14ac:dyDescent="0.25">
      <c r="B11" s="2" t="s">
        <v>67</v>
      </c>
      <c r="C11" s="10">
        <v>60</v>
      </c>
    </row>
    <row r="12" spans="2:8" x14ac:dyDescent="0.25">
      <c r="B12" s="2" t="s">
        <v>66</v>
      </c>
      <c r="C12">
        <v>5</v>
      </c>
    </row>
    <row r="13" spans="2:8" x14ac:dyDescent="0.25">
      <c r="B13" s="2" t="s">
        <v>65</v>
      </c>
      <c r="C13" s="13">
        <v>1000</v>
      </c>
    </row>
    <row r="14" spans="2:8" ht="13.8" thickBot="1" x14ac:dyDescent="0.3"/>
    <row r="15" spans="2:8" ht="13.8" thickBot="1" x14ac:dyDescent="0.3">
      <c r="B15" s="1" t="s">
        <v>87</v>
      </c>
      <c r="C15" s="21">
        <f>RATE(C12,C11,C10,C13,0)</f>
        <v>0.12686843549198884</v>
      </c>
    </row>
    <row r="16" spans="2:8" s="7" customFormat="1" x14ac:dyDescent="0.25"/>
    <row r="18" spans="2:8" x14ac:dyDescent="0.25">
      <c r="B18" s="56" t="s">
        <v>64</v>
      </c>
      <c r="C18" s="56"/>
      <c r="D18" s="56"/>
      <c r="E18" s="56"/>
      <c r="F18" s="56"/>
      <c r="G18" s="56"/>
      <c r="H18" s="56"/>
    </row>
    <row r="19" spans="2:8" x14ac:dyDescent="0.25">
      <c r="B19" s="56"/>
      <c r="C19" s="56"/>
      <c r="D19" s="56"/>
      <c r="E19" s="56"/>
      <c r="F19" s="56"/>
      <c r="G19" s="56"/>
      <c r="H19" s="56"/>
    </row>
    <row r="20" spans="2:8" x14ac:dyDescent="0.25">
      <c r="B20" s="56"/>
      <c r="C20" s="56"/>
      <c r="D20" s="56"/>
      <c r="E20" s="56"/>
      <c r="F20" s="56"/>
      <c r="G20" s="56"/>
      <c r="H20" s="56"/>
    </row>
    <row r="22" spans="2:8" x14ac:dyDescent="0.25">
      <c r="B22" s="2" t="s">
        <v>63</v>
      </c>
      <c r="C22" t="s">
        <v>62</v>
      </c>
    </row>
    <row r="23" spans="2:8" x14ac:dyDescent="0.25">
      <c r="B23" s="2" t="s">
        <v>61</v>
      </c>
      <c r="C23" s="8">
        <v>0.04</v>
      </c>
    </row>
    <row r="24" spans="2:8" x14ac:dyDescent="0.25">
      <c r="B24" s="2" t="s">
        <v>60</v>
      </c>
      <c r="C24">
        <v>12</v>
      </c>
    </row>
    <row r="25" spans="2:8" ht="13.8" thickBot="1" x14ac:dyDescent="0.3"/>
    <row r="26" spans="2:8" ht="13.8" thickBot="1" x14ac:dyDescent="0.3">
      <c r="B26" s="1" t="s">
        <v>59</v>
      </c>
      <c r="C26" s="21">
        <f>EFFECT(C23,C24)</f>
        <v>4.0741542919790819E-2</v>
      </c>
    </row>
    <row r="27" spans="2:8" s="7" customFormat="1" x14ac:dyDescent="0.25"/>
    <row r="29" spans="2:8" ht="13.2" customHeight="1" x14ac:dyDescent="0.25">
      <c r="B29" s="59" t="s">
        <v>58</v>
      </c>
      <c r="C29" s="56"/>
      <c r="D29" s="56"/>
      <c r="E29" s="56"/>
      <c r="F29" s="56"/>
      <c r="G29" s="56"/>
      <c r="H29" s="56"/>
    </row>
    <row r="30" spans="2:8" x14ac:dyDescent="0.25">
      <c r="B30" s="56"/>
      <c r="C30" s="56"/>
      <c r="D30" s="56"/>
      <c r="E30" s="56"/>
      <c r="F30" s="56"/>
      <c r="G30" s="56"/>
      <c r="H30" s="56"/>
    </row>
    <row r="31" spans="2:8" x14ac:dyDescent="0.25">
      <c r="B31" s="56"/>
      <c r="C31" s="56"/>
      <c r="D31" s="56"/>
      <c r="E31" s="56"/>
      <c r="F31" s="56"/>
      <c r="G31" s="56"/>
      <c r="H31" s="56"/>
    </row>
    <row r="33" spans="2:8" x14ac:dyDescent="0.25">
      <c r="B33" s="2" t="s">
        <v>57</v>
      </c>
      <c r="C33" s="16">
        <v>7.0000000000000007E-2</v>
      </c>
    </row>
    <row r="34" spans="2:8" x14ac:dyDescent="0.25">
      <c r="B34" s="2" t="s">
        <v>56</v>
      </c>
      <c r="C34">
        <v>60</v>
      </c>
    </row>
    <row r="35" spans="2:8" x14ac:dyDescent="0.25">
      <c r="B35" s="2" t="s">
        <v>55</v>
      </c>
      <c r="C35" s="13">
        <v>15000</v>
      </c>
    </row>
    <row r="36" spans="2:8" x14ac:dyDescent="0.25">
      <c r="B36" s="2" t="s">
        <v>54</v>
      </c>
      <c r="C36">
        <v>25</v>
      </c>
    </row>
    <row r="37" spans="2:8" x14ac:dyDescent="0.25">
      <c r="B37" s="2" t="s">
        <v>53</v>
      </c>
      <c r="C37" s="10">
        <v>0</v>
      </c>
    </row>
    <row r="38" spans="2:8" ht="13.8" thickBot="1" x14ac:dyDescent="0.3"/>
    <row r="39" spans="2:8" ht="13.8" thickBot="1" x14ac:dyDescent="0.3">
      <c r="B39" s="1" t="s">
        <v>52</v>
      </c>
      <c r="C39" s="22">
        <f>IPMT(C33/12,C36,C34,C35,C37,0)</f>
        <v>-56.112946104841448</v>
      </c>
    </row>
    <row r="40" spans="2:8" s="7" customFormat="1" x14ac:dyDescent="0.25">
      <c r="C40" s="66"/>
    </row>
    <row r="42" spans="2:8" x14ac:dyDescent="0.25">
      <c r="B42" s="56" t="s">
        <v>51</v>
      </c>
      <c r="C42" s="56"/>
      <c r="D42" s="56"/>
      <c r="E42" s="56"/>
      <c r="F42" s="56"/>
      <c r="G42" s="56"/>
      <c r="H42" s="56"/>
    </row>
    <row r="43" spans="2:8" x14ac:dyDescent="0.25">
      <c r="B43" s="56"/>
      <c r="C43" s="56"/>
      <c r="D43" s="56"/>
      <c r="E43" s="56"/>
      <c r="F43" s="56"/>
      <c r="G43" s="56"/>
      <c r="H43" s="56"/>
    </row>
    <row r="44" spans="2:8" x14ac:dyDescent="0.25">
      <c r="B44" s="56"/>
      <c r="C44" s="56"/>
      <c r="D44" s="56"/>
      <c r="E44" s="56"/>
      <c r="F44" s="56"/>
      <c r="G44" s="56"/>
      <c r="H44" s="56"/>
    </row>
    <row r="46" spans="2:8" x14ac:dyDescent="0.25">
      <c r="B46" s="2" t="s">
        <v>50</v>
      </c>
      <c r="C46" s="13">
        <v>15000</v>
      </c>
    </row>
    <row r="47" spans="2:8" x14ac:dyDescent="0.25">
      <c r="B47" s="2" t="s">
        <v>49</v>
      </c>
      <c r="C47" s="13">
        <v>1200</v>
      </c>
    </row>
    <row r="48" spans="2:8" x14ac:dyDescent="0.25">
      <c r="B48" s="2" t="s">
        <v>48</v>
      </c>
      <c r="C48">
        <v>10</v>
      </c>
    </row>
    <row r="49" spans="2:9" x14ac:dyDescent="0.25">
      <c r="B49" s="2" t="s">
        <v>47</v>
      </c>
      <c r="C49">
        <v>1</v>
      </c>
    </row>
    <row r="50" spans="2:9" ht="13.8" thickBot="1" x14ac:dyDescent="0.3"/>
    <row r="51" spans="2:9" ht="13.8" thickBot="1" x14ac:dyDescent="0.3">
      <c r="B51" s="1" t="s">
        <v>46</v>
      </c>
      <c r="C51" s="22">
        <f>DB(C46,C47,C48,C49,12)</f>
        <v>3345</v>
      </c>
    </row>
    <row r="52" spans="2:9" s="7" customFormat="1" x14ac:dyDescent="0.25"/>
    <row r="54" spans="2:9" ht="12.75" customHeight="1" x14ac:dyDescent="0.25">
      <c r="B54" s="56" t="s">
        <v>45</v>
      </c>
      <c r="C54" s="56"/>
      <c r="D54" s="56"/>
      <c r="E54" s="56"/>
      <c r="F54" s="56"/>
      <c r="G54" s="56"/>
      <c r="H54" s="56"/>
      <c r="I54" s="15"/>
    </row>
    <row r="55" spans="2:9" x14ac:dyDescent="0.25">
      <c r="B55" s="56"/>
      <c r="C55" s="56"/>
      <c r="D55" s="56"/>
      <c r="E55" s="56"/>
      <c r="F55" s="56"/>
      <c r="G55" s="56"/>
      <c r="H55" s="56"/>
      <c r="I55" s="15"/>
    </row>
    <row r="56" spans="2:9" x14ac:dyDescent="0.25">
      <c r="B56" s="56"/>
      <c r="C56" s="56"/>
      <c r="D56" s="56"/>
      <c r="E56" s="56"/>
      <c r="F56" s="56"/>
      <c r="G56" s="56"/>
      <c r="H56" s="56"/>
      <c r="I56" s="15"/>
    </row>
    <row r="57" spans="2:9" x14ac:dyDescent="0.25">
      <c r="B57" s="56"/>
      <c r="C57" s="56"/>
      <c r="D57" s="56"/>
      <c r="E57" s="56"/>
      <c r="F57" s="56"/>
      <c r="G57" s="56"/>
      <c r="H57" s="56"/>
    </row>
    <row r="59" spans="2:9" x14ac:dyDescent="0.25">
      <c r="B59" s="1" t="s">
        <v>44</v>
      </c>
      <c r="C59" s="13">
        <v>10000</v>
      </c>
    </row>
    <row r="60" spans="2:9" x14ac:dyDescent="0.25">
      <c r="B60" s="1" t="s">
        <v>43</v>
      </c>
    </row>
    <row r="61" spans="2:9" x14ac:dyDescent="0.25">
      <c r="B61" s="2" t="s">
        <v>38</v>
      </c>
      <c r="C61" s="14">
        <v>0.02</v>
      </c>
    </row>
    <row r="62" spans="2:9" x14ac:dyDescent="0.25">
      <c r="B62" s="2" t="s">
        <v>37</v>
      </c>
      <c r="C62" s="14">
        <v>7.0000000000000007E-2</v>
      </c>
    </row>
    <row r="63" spans="2:9" x14ac:dyDescent="0.25">
      <c r="B63" s="2" t="s">
        <v>36</v>
      </c>
      <c r="C63" s="14">
        <v>0.12</v>
      </c>
    </row>
    <row r="64" spans="2:9" x14ac:dyDescent="0.25">
      <c r="B64" s="2" t="s">
        <v>35</v>
      </c>
      <c r="C64" s="14">
        <v>0.25</v>
      </c>
    </row>
    <row r="65" spans="2:8" x14ac:dyDescent="0.25">
      <c r="B65" s="2" t="s">
        <v>34</v>
      </c>
      <c r="C65" s="14">
        <v>0.15</v>
      </c>
    </row>
    <row r="66" spans="2:8" x14ac:dyDescent="0.25">
      <c r="B66" s="2" t="s">
        <v>33</v>
      </c>
      <c r="C66" s="14">
        <v>0.12</v>
      </c>
    </row>
    <row r="67" spans="2:8" x14ac:dyDescent="0.25">
      <c r="B67" s="2" t="s">
        <v>32</v>
      </c>
      <c r="C67" s="14">
        <v>0.32</v>
      </c>
    </row>
    <row r="68" spans="2:8" ht="13.8" thickBot="1" x14ac:dyDescent="0.3"/>
    <row r="69" spans="2:8" ht="13.8" thickBot="1" x14ac:dyDescent="0.3">
      <c r="B69" s="1" t="s">
        <v>42</v>
      </c>
      <c r="C69" s="23">
        <f>FVSCHEDULE(C59,C61:C67)</f>
        <v>25977.764736000005</v>
      </c>
    </row>
    <row r="70" spans="2:8" s="7" customFormat="1" x14ac:dyDescent="0.25"/>
    <row r="72" spans="2:8" ht="12.75" customHeight="1" x14ac:dyDescent="0.25">
      <c r="B72" s="56" t="s">
        <v>41</v>
      </c>
      <c r="C72" s="56"/>
      <c r="D72" s="56"/>
      <c r="E72" s="56"/>
      <c r="F72" s="56"/>
      <c r="G72" s="56"/>
      <c r="H72" s="56"/>
    </row>
    <row r="73" spans="2:8" x14ac:dyDescent="0.25">
      <c r="B73" s="56"/>
      <c r="C73" s="56"/>
      <c r="D73" s="56"/>
      <c r="E73" s="56"/>
      <c r="F73" s="56"/>
      <c r="G73" s="56"/>
      <c r="H73" s="56"/>
    </row>
    <row r="74" spans="2:8" x14ac:dyDescent="0.25">
      <c r="B74" s="56"/>
      <c r="C74" s="56"/>
      <c r="D74" s="56"/>
      <c r="E74" s="56"/>
      <c r="F74" s="56"/>
      <c r="G74" s="56"/>
      <c r="H74" s="56"/>
    </row>
    <row r="75" spans="2:8" x14ac:dyDescent="0.25">
      <c r="B75" s="56"/>
      <c r="C75" s="56"/>
      <c r="D75" s="56"/>
      <c r="E75" s="56"/>
      <c r="F75" s="56"/>
      <c r="G75" s="56"/>
      <c r="H75" s="56"/>
    </row>
    <row r="77" spans="2:8" x14ac:dyDescent="0.25">
      <c r="B77" s="1" t="s">
        <v>40</v>
      </c>
      <c r="C77" s="1" t="s">
        <v>39</v>
      </c>
    </row>
    <row r="78" spans="2:8" x14ac:dyDescent="0.25">
      <c r="B78" s="2" t="s">
        <v>38</v>
      </c>
      <c r="C78" s="13">
        <v>-10000</v>
      </c>
    </row>
    <row r="79" spans="2:8" x14ac:dyDescent="0.25">
      <c r="B79" s="2" t="s">
        <v>37</v>
      </c>
      <c r="C79" s="10">
        <f>C59*C61</f>
        <v>200</v>
      </c>
      <c r="E79" s="12"/>
    </row>
    <row r="80" spans="2:8" x14ac:dyDescent="0.25">
      <c r="B80" s="2" t="s">
        <v>36</v>
      </c>
      <c r="C80" s="10">
        <f>C62*C79</f>
        <v>14.000000000000002</v>
      </c>
      <c r="E80" s="12"/>
    </row>
    <row r="81" spans="2:5" x14ac:dyDescent="0.25">
      <c r="B81" s="2" t="s">
        <v>35</v>
      </c>
      <c r="C81" s="10">
        <v>67</v>
      </c>
      <c r="E81" s="12"/>
    </row>
    <row r="82" spans="2:5" x14ac:dyDescent="0.25">
      <c r="B82" s="2" t="s">
        <v>34</v>
      </c>
      <c r="C82" s="10">
        <v>278</v>
      </c>
      <c r="E82" s="11"/>
    </row>
    <row r="83" spans="2:5" x14ac:dyDescent="0.25">
      <c r="B83" s="2" t="s">
        <v>33</v>
      </c>
      <c r="C83" s="10">
        <v>1019</v>
      </c>
      <c r="E83" s="11"/>
    </row>
    <row r="84" spans="2:5" x14ac:dyDescent="0.25">
      <c r="B84" s="2" t="s">
        <v>32</v>
      </c>
      <c r="C84" s="10">
        <v>153</v>
      </c>
      <c r="E84" s="11"/>
    </row>
    <row r="85" spans="2:5" x14ac:dyDescent="0.25">
      <c r="B85" s="2" t="s">
        <v>31</v>
      </c>
      <c r="C85" s="10">
        <v>814</v>
      </c>
      <c r="E85" s="11"/>
    </row>
    <row r="86" spans="2:5" x14ac:dyDescent="0.25">
      <c r="B86" s="2" t="s">
        <v>30</v>
      </c>
      <c r="C86" s="10">
        <v>12</v>
      </c>
    </row>
    <row r="87" spans="2:5" x14ac:dyDescent="0.25">
      <c r="B87" s="2" t="s">
        <v>29</v>
      </c>
      <c r="C87" s="10">
        <v>143</v>
      </c>
    </row>
    <row r="88" spans="2:5" x14ac:dyDescent="0.25">
      <c r="B88" s="2" t="s">
        <v>28</v>
      </c>
      <c r="C88" s="10">
        <v>219</v>
      </c>
    </row>
    <row r="89" spans="2:5" x14ac:dyDescent="0.25">
      <c r="B89" s="2" t="s">
        <v>27</v>
      </c>
      <c r="C89" s="10">
        <v>84</v>
      </c>
    </row>
    <row r="91" spans="2:5" x14ac:dyDescent="0.25">
      <c r="B91" s="2" t="s">
        <v>26</v>
      </c>
      <c r="C91" s="9">
        <v>0.05</v>
      </c>
    </row>
    <row r="92" spans="2:5" x14ac:dyDescent="0.25">
      <c r="B92" s="2" t="s">
        <v>25</v>
      </c>
      <c r="C92" s="9">
        <v>0.08</v>
      </c>
    </row>
    <row r="93" spans="2:5" ht="13.8" thickBot="1" x14ac:dyDescent="0.3">
      <c r="C93" s="8"/>
    </row>
    <row r="94" spans="2:5" ht="13.8" thickBot="1" x14ac:dyDescent="0.3">
      <c r="B94" s="1" t="s">
        <v>88</v>
      </c>
      <c r="C94" s="24">
        <f>MIRR(C78:C89,C91,C92)</f>
        <v>-6.9795616078655143E-2</v>
      </c>
    </row>
    <row r="95" spans="2:5" s="7" customFormat="1" x14ac:dyDescent="0.25"/>
  </sheetData>
  <mergeCells count="8">
    <mergeCell ref="B1:C1"/>
    <mergeCell ref="B42:H44"/>
    <mergeCell ref="B54:H57"/>
    <mergeCell ref="B72:H75"/>
    <mergeCell ref="B6:H8"/>
    <mergeCell ref="B2:C2"/>
    <mergeCell ref="B18:H20"/>
    <mergeCell ref="B29:H3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7">
    <tabColor rgb="FF00B0F0"/>
  </sheetPr>
  <dimension ref="B1:J30"/>
  <sheetViews>
    <sheetView workbookViewId="0">
      <selection activeCell="G13" sqref="G13"/>
    </sheetView>
  </sheetViews>
  <sheetFormatPr defaultColWidth="9.109375" defaultRowHeight="13.2" x14ac:dyDescent="0.25"/>
  <cols>
    <col min="1" max="1" width="2.88671875" style="25" customWidth="1"/>
    <col min="2" max="2" width="19.44140625" style="25" bestFit="1" customWidth="1"/>
    <col min="3" max="3" width="3.44140625" style="25" customWidth="1"/>
    <col min="4" max="4" width="12.88671875" style="25" customWidth="1"/>
    <col min="5" max="6" width="14.6640625" style="25" bestFit="1" customWidth="1"/>
    <col min="7" max="7" width="13.44140625" style="25" customWidth="1"/>
    <col min="8" max="8" width="14.6640625" style="25" bestFit="1" customWidth="1"/>
    <col min="9" max="9" width="12.88671875" style="25" bestFit="1" customWidth="1"/>
    <col min="10" max="10" width="12.44140625" style="25" customWidth="1"/>
    <col min="11" max="16384" width="9.109375" style="25"/>
  </cols>
  <sheetData>
    <row r="1" spans="2:7" ht="16.2" thickBot="1" x14ac:dyDescent="0.35">
      <c r="B1" s="62" t="s">
        <v>86</v>
      </c>
      <c r="C1" s="63"/>
      <c r="D1" s="64"/>
    </row>
    <row r="2" spans="2:7" x14ac:dyDescent="0.25">
      <c r="B2" s="25" t="s">
        <v>81</v>
      </c>
    </row>
    <row r="3" spans="2:7" x14ac:dyDescent="0.25">
      <c r="B3" s="25" t="s">
        <v>82</v>
      </c>
    </row>
    <row r="4" spans="2:7" x14ac:dyDescent="0.25">
      <c r="B4" s="25" t="s">
        <v>73</v>
      </c>
      <c r="D4" s="41">
        <v>250000</v>
      </c>
    </row>
    <row r="5" spans="2:7" x14ac:dyDescent="0.25">
      <c r="B5" s="25" t="s">
        <v>79</v>
      </c>
      <c r="D5" s="40">
        <v>4.4999999999999998E-2</v>
      </c>
    </row>
    <row r="6" spans="2:7" x14ac:dyDescent="0.25">
      <c r="B6" s="25" t="s">
        <v>80</v>
      </c>
      <c r="D6" s="39">
        <v>0</v>
      </c>
    </row>
    <row r="7" spans="2:7" x14ac:dyDescent="0.25">
      <c r="B7" s="25" t="s">
        <v>78</v>
      </c>
      <c r="D7" s="39">
        <v>360</v>
      </c>
    </row>
    <row r="8" spans="2:7" x14ac:dyDescent="0.25">
      <c r="D8" s="39"/>
    </row>
    <row r="9" spans="2:7" x14ac:dyDescent="0.25">
      <c r="B9" s="25" t="s">
        <v>77</v>
      </c>
      <c r="D9" s="41">
        <f>-PMT(D5/12,D7,D4,,D6)</f>
        <v>1266.7132745647018</v>
      </c>
    </row>
    <row r="10" spans="2:7" x14ac:dyDescent="0.25">
      <c r="B10" s="25" t="s">
        <v>76</v>
      </c>
      <c r="D10" s="41">
        <f>D9*D7</f>
        <v>456016.77884329268</v>
      </c>
    </row>
    <row r="11" spans="2:7" x14ac:dyDescent="0.25">
      <c r="B11" s="25" t="s">
        <v>75</v>
      </c>
      <c r="D11" s="41">
        <f>D10-D4</f>
        <v>206016.77884329268</v>
      </c>
    </row>
    <row r="12" spans="2:7" x14ac:dyDescent="0.25">
      <c r="E12" s="25" t="str">
        <f>B9</f>
        <v>Payment Amt.</v>
      </c>
      <c r="F12" s="25" t="str">
        <f>B10</f>
        <v>Total Payments</v>
      </c>
      <c r="G12" s="25" t="str">
        <f>B11</f>
        <v>Total Interest</v>
      </c>
    </row>
    <row r="13" spans="2:7" ht="14.4" x14ac:dyDescent="0.3">
      <c r="D13" s="38"/>
      <c r="E13" s="67">
        <f>D9</f>
        <v>1266.7132745647018</v>
      </c>
      <c r="F13" s="67">
        <f>D10</f>
        <v>456016.77884329268</v>
      </c>
      <c r="G13" s="68">
        <f>D11</f>
        <v>206016.77884329268</v>
      </c>
    </row>
    <row r="14" spans="2:7" x14ac:dyDescent="0.25">
      <c r="C14" s="60" t="s">
        <v>74</v>
      </c>
      <c r="D14" s="37">
        <v>4.4999999999999998E-2</v>
      </c>
      <c r="E14" s="36">
        <f t="dataTable" ref="E14:G21" dt2D="0" dtr="0" r1="D5" ca="1"/>
        <v>1266.7132745647018</v>
      </c>
      <c r="F14" s="36">
        <v>456016.77884329268</v>
      </c>
      <c r="G14" s="35">
        <v>206016.77884329268</v>
      </c>
    </row>
    <row r="15" spans="2:7" x14ac:dyDescent="0.25">
      <c r="C15" s="60"/>
      <c r="D15" s="37">
        <v>4.7500000000000001E-2</v>
      </c>
      <c r="E15" s="36">
        <v>1304.1183412577773</v>
      </c>
      <c r="F15" s="36">
        <v>469482.60285279981</v>
      </c>
      <c r="G15" s="35">
        <v>219482.60285279981</v>
      </c>
    </row>
    <row r="16" spans="2:7" x14ac:dyDescent="0.25">
      <c r="C16" s="60"/>
      <c r="D16" s="37">
        <v>0.05</v>
      </c>
      <c r="E16" s="36">
        <v>1342.0540575303476</v>
      </c>
      <c r="F16" s="36">
        <v>483139.46071092511</v>
      </c>
      <c r="G16" s="35">
        <v>233139.46071092511</v>
      </c>
    </row>
    <row r="17" spans="3:10" x14ac:dyDescent="0.25">
      <c r="C17" s="60"/>
      <c r="D17" s="37">
        <v>5.2499999999999998E-2</v>
      </c>
      <c r="E17" s="36">
        <v>1380.5092553547458</v>
      </c>
      <c r="F17" s="36">
        <v>496983.33192770852</v>
      </c>
      <c r="G17" s="35">
        <v>246983.33192770852</v>
      </c>
    </row>
    <row r="18" spans="3:10" x14ac:dyDescent="0.25">
      <c r="C18" s="60"/>
      <c r="D18" s="37">
        <v>5.5E-2</v>
      </c>
      <c r="E18" s="36">
        <v>1419.4725033675072</v>
      </c>
      <c r="F18" s="36">
        <v>511010.10121230257</v>
      </c>
      <c r="G18" s="35">
        <v>261010.10121230257</v>
      </c>
    </row>
    <row r="19" spans="3:10" x14ac:dyDescent="0.25">
      <c r="C19" s="60"/>
      <c r="D19" s="37">
        <v>5.7500000000000002E-2</v>
      </c>
      <c r="E19" s="36">
        <v>1458.9321411088824</v>
      </c>
      <c r="F19" s="36">
        <v>525215.57079919765</v>
      </c>
      <c r="G19" s="35">
        <v>275215.57079919765</v>
      </c>
    </row>
    <row r="20" spans="3:10" x14ac:dyDescent="0.25">
      <c r="C20" s="60"/>
      <c r="D20" s="37">
        <v>0.06</v>
      </c>
      <c r="E20" s="36">
        <v>1498.8763128818807</v>
      </c>
      <c r="F20" s="36">
        <v>539595.4726374771</v>
      </c>
      <c r="G20" s="35">
        <v>289595.4726374771</v>
      </c>
    </row>
    <row r="21" spans="3:10" x14ac:dyDescent="0.25">
      <c r="C21" s="60"/>
      <c r="D21" s="37">
        <v>6.25E-2</v>
      </c>
      <c r="E21" s="34">
        <v>1539.2930010659788</v>
      </c>
      <c r="F21" s="34">
        <v>554145.48038375238</v>
      </c>
      <c r="G21" s="33">
        <v>304145.48038375238</v>
      </c>
    </row>
    <row r="23" spans="3:10" ht="14.4" x14ac:dyDescent="0.3">
      <c r="E23" s="61" t="s">
        <v>74</v>
      </c>
      <c r="F23" s="61"/>
      <c r="G23" s="61"/>
      <c r="H23" s="61"/>
      <c r="I23" s="61"/>
      <c r="J23" s="61"/>
    </row>
    <row r="24" spans="3:10" ht="14.4" x14ac:dyDescent="0.3">
      <c r="C24" s="60" t="s">
        <v>73</v>
      </c>
      <c r="D24" s="32">
        <f>D9</f>
        <v>1266.7132745647018</v>
      </c>
      <c r="E24" s="31">
        <v>4.4999999999999998E-2</v>
      </c>
      <c r="F24" s="31">
        <v>4.7500000000000001E-2</v>
      </c>
      <c r="G24" s="31">
        <v>0.05</v>
      </c>
      <c r="H24" s="31">
        <v>5.2499999999999998E-2</v>
      </c>
      <c r="I24" s="31">
        <v>5.5E-2</v>
      </c>
      <c r="J24" s="31">
        <v>5.7500000000000002E-2</v>
      </c>
    </row>
    <row r="25" spans="3:10" x14ac:dyDescent="0.25">
      <c r="C25" s="60"/>
      <c r="D25" s="30">
        <v>200000</v>
      </c>
      <c r="E25" s="29">
        <f t="dataTable" ref="E25:J30" dt2D="1" dtr="1" r1="D5" r2="D4"/>
        <v>1013.3706196517612</v>
      </c>
      <c r="F25" s="29">
        <v>1043.2946730062217</v>
      </c>
      <c r="G25" s="29">
        <v>1073.6432460242781</v>
      </c>
      <c r="H25" s="29">
        <v>1104.4074042837967</v>
      </c>
      <c r="I25" s="29">
        <v>1135.5780026940058</v>
      </c>
      <c r="J25" s="28">
        <v>1167.1457128871059</v>
      </c>
    </row>
    <row r="26" spans="3:10" x14ac:dyDescent="0.25">
      <c r="C26" s="60"/>
      <c r="D26" s="30">
        <v>225000</v>
      </c>
      <c r="E26" s="29">
        <v>1140.0419471082314</v>
      </c>
      <c r="F26" s="29">
        <v>1173.7065071319994</v>
      </c>
      <c r="G26" s="29">
        <v>1207.8486517773129</v>
      </c>
      <c r="H26" s="29">
        <v>1242.4583298192711</v>
      </c>
      <c r="I26" s="29">
        <v>1277.5252530307564</v>
      </c>
      <c r="J26" s="28">
        <v>1313.0389269979944</v>
      </c>
    </row>
    <row r="27" spans="3:10" x14ac:dyDescent="0.25">
      <c r="C27" s="60"/>
      <c r="D27" s="30">
        <v>250000</v>
      </c>
      <c r="E27" s="29">
        <v>1266.7132745647018</v>
      </c>
      <c r="F27" s="29">
        <v>1304.1183412577773</v>
      </c>
      <c r="G27" s="29">
        <v>1342.0540575303476</v>
      </c>
      <c r="H27" s="29">
        <v>1380.5092553547458</v>
      </c>
      <c r="I27" s="29">
        <v>1419.4725033675072</v>
      </c>
      <c r="J27" s="28">
        <v>1458.9321411088824</v>
      </c>
    </row>
    <row r="28" spans="3:10" x14ac:dyDescent="0.25">
      <c r="C28" s="60"/>
      <c r="D28" s="30">
        <v>275000</v>
      </c>
      <c r="E28" s="29">
        <v>1393.3846020211718</v>
      </c>
      <c r="F28" s="29">
        <v>1434.5301753835549</v>
      </c>
      <c r="G28" s="29">
        <v>1476.2594632833825</v>
      </c>
      <c r="H28" s="29">
        <v>1518.5601808902204</v>
      </c>
      <c r="I28" s="29">
        <v>1561.4197537042578</v>
      </c>
      <c r="J28" s="28">
        <v>1604.8253552197707</v>
      </c>
    </row>
    <row r="29" spans="3:10" x14ac:dyDescent="0.25">
      <c r="C29" s="60"/>
      <c r="D29" s="30">
        <v>300000</v>
      </c>
      <c r="E29" s="29">
        <v>1520.0559294776419</v>
      </c>
      <c r="F29" s="29">
        <v>1564.9420095093326</v>
      </c>
      <c r="G29" s="29">
        <v>1610.4648690364172</v>
      </c>
      <c r="H29" s="29">
        <v>1656.611106425695</v>
      </c>
      <c r="I29" s="29">
        <v>1703.3670040410086</v>
      </c>
      <c r="J29" s="28">
        <v>1750.718569330659</v>
      </c>
    </row>
    <row r="30" spans="3:10" x14ac:dyDescent="0.25">
      <c r="C30" s="60"/>
      <c r="D30" s="30">
        <v>325000</v>
      </c>
      <c r="E30" s="27">
        <v>1646.7272569341123</v>
      </c>
      <c r="F30" s="27">
        <v>1695.3538436351103</v>
      </c>
      <c r="G30" s="27">
        <v>1744.6702747894519</v>
      </c>
      <c r="H30" s="27">
        <v>1794.6620319611695</v>
      </c>
      <c r="I30" s="27">
        <v>1845.3142543777594</v>
      </c>
      <c r="J30" s="26">
        <v>1896.6117834415472</v>
      </c>
    </row>
  </sheetData>
  <mergeCells count="4">
    <mergeCell ref="C14:C21"/>
    <mergeCell ref="E23:J23"/>
    <mergeCell ref="C24:C30"/>
    <mergeCell ref="B1:D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I12"/>
  <sheetViews>
    <sheetView tabSelected="1" workbookViewId="0">
      <selection activeCell="I6" sqref="I6"/>
    </sheetView>
  </sheetViews>
  <sheetFormatPr defaultColWidth="9.109375" defaultRowHeight="13.2" x14ac:dyDescent="0.25"/>
  <cols>
    <col min="1" max="1" width="6.44140625" style="43" customWidth="1"/>
    <col min="2" max="2" width="15.33203125" style="43" customWidth="1"/>
    <col min="3" max="3" width="3.5546875" style="43" customWidth="1"/>
    <col min="4" max="4" width="8.33203125" style="43" customWidth="1"/>
    <col min="5" max="5" width="9.6640625" style="43" customWidth="1"/>
    <col min="6" max="6" width="4" style="43" customWidth="1"/>
    <col min="7" max="7" width="4.109375" style="43" customWidth="1"/>
    <col min="8" max="8" width="9.109375" style="43"/>
    <col min="9" max="9" width="3.44140625" style="43" customWidth="1"/>
    <col min="10" max="16384" width="9.109375" style="43"/>
  </cols>
  <sheetData>
    <row r="1" spans="1:9" ht="17.399999999999999" x14ac:dyDescent="0.3">
      <c r="A1" s="42" t="s">
        <v>90</v>
      </c>
      <c r="B1" s="42"/>
    </row>
    <row r="2" spans="1:9" ht="15" x14ac:dyDescent="0.25">
      <c r="A2" s="44" t="s">
        <v>91</v>
      </c>
    </row>
    <row r="4" spans="1:9" x14ac:dyDescent="0.25">
      <c r="B4" s="43" t="s">
        <v>17</v>
      </c>
      <c r="E4" s="43" t="s">
        <v>16</v>
      </c>
      <c r="H4" s="43" t="s">
        <v>15</v>
      </c>
    </row>
    <row r="5" spans="1:9" ht="13.8" thickBot="1" x14ac:dyDescent="0.3"/>
    <row r="6" spans="1:9" ht="13.8" thickBot="1" x14ac:dyDescent="0.3">
      <c r="A6" s="43" t="s">
        <v>14</v>
      </c>
      <c r="C6" s="45">
        <v>4</v>
      </c>
      <c r="F6" s="45">
        <v>4</v>
      </c>
      <c r="I6" s="45">
        <v>4</v>
      </c>
    </row>
    <row r="8" spans="1:9" x14ac:dyDescent="0.25">
      <c r="A8" s="43" t="s">
        <v>13</v>
      </c>
      <c r="B8" s="43" t="s">
        <v>12</v>
      </c>
      <c r="C8" s="46">
        <v>1</v>
      </c>
      <c r="E8" s="43" t="s">
        <v>11</v>
      </c>
      <c r="F8" s="46">
        <v>1</v>
      </c>
      <c r="H8" s="43" t="s">
        <v>10</v>
      </c>
      <c r="I8" s="46">
        <v>1</v>
      </c>
    </row>
    <row r="9" spans="1:9" x14ac:dyDescent="0.25">
      <c r="B9" s="43" t="s">
        <v>8</v>
      </c>
      <c r="C9" s="46">
        <v>2</v>
      </c>
      <c r="E9" s="43" t="s">
        <v>9</v>
      </c>
      <c r="F9" s="46">
        <v>2</v>
      </c>
      <c r="H9" s="43" t="s">
        <v>8</v>
      </c>
      <c r="I9" s="46">
        <v>2</v>
      </c>
    </row>
    <row r="10" spans="1:9" x14ac:dyDescent="0.25">
      <c r="B10" s="43" t="s">
        <v>92</v>
      </c>
      <c r="C10" s="46">
        <v>3</v>
      </c>
      <c r="E10" s="43" t="s">
        <v>7</v>
      </c>
      <c r="F10" s="46">
        <v>3</v>
      </c>
      <c r="H10" s="43" t="s">
        <v>6</v>
      </c>
      <c r="I10" s="46">
        <v>3</v>
      </c>
    </row>
    <row r="11" spans="1:9" x14ac:dyDescent="0.25">
      <c r="B11" s="43" t="s">
        <v>5</v>
      </c>
      <c r="C11" s="46">
        <v>4</v>
      </c>
      <c r="E11" s="43" t="s">
        <v>4</v>
      </c>
      <c r="F11" s="46">
        <v>4</v>
      </c>
      <c r="H11" s="43" t="s">
        <v>3</v>
      </c>
      <c r="I11" s="46">
        <v>4</v>
      </c>
    </row>
    <row r="12" spans="1:9" x14ac:dyDescent="0.25">
      <c r="B12" s="43" t="s">
        <v>2</v>
      </c>
      <c r="C12" s="46">
        <v>5</v>
      </c>
      <c r="E12" s="43" t="s">
        <v>1</v>
      </c>
      <c r="F12" s="46">
        <v>5</v>
      </c>
      <c r="H12" s="43" t="s">
        <v>0</v>
      </c>
      <c r="I12" s="46">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HW1-Formulas</vt:lpstr>
      <vt:lpstr>HW2-DataTables</vt:lpstr>
      <vt:lpstr>Assessment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Financial Formulas</dc:title>
  <dc:subject>515</dc:subject>
  <dc:creator>©Rayman D. Meservy</dc:creator>
  <cp:keywords>515</cp:keywords>
  <dc:description>©Rayman D. Meservy</dc:description>
  <cp:lastModifiedBy>Jonah Meherg</cp:lastModifiedBy>
  <cp:lastPrinted>2013-08-02T03:00:00Z</cp:lastPrinted>
  <dcterms:created xsi:type="dcterms:W3CDTF">2013-08-02T03:00:00Z</dcterms:created>
  <dcterms:modified xsi:type="dcterms:W3CDTF">2019-04-10T00:16:10Z</dcterms:modified>
</cp:coreProperties>
</file>