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jdoss\Desktop\"/>
    </mc:Choice>
  </mc:AlternateContent>
  <xr:revisionPtr revIDLastSave="0" documentId="13_ncr:1_{07C22C66-001A-484A-AA76-8356CEDFDBA9}" xr6:coauthVersionLast="47" xr6:coauthVersionMax="47" xr10:uidLastSave="{00000000-0000-0000-0000-000000000000}"/>
  <bookViews>
    <workbookView xWindow="-120" yWindow="-120" windowWidth="29040" windowHeight="15720" tabRatio="0" xr2:uid="{00000000-000D-0000-FFFF-FFFF00000000}"/>
  </bookViews>
  <sheets>
    <sheet name="APP" sheetId="2" r:id="rId1"/>
    <sheet name="TABELA" sheetId="3" r:id="rId2"/>
  </sheets>
  <definedNames>
    <definedName name="Aporte">APP!$D$16</definedName>
    <definedName name="Qtd_anos">APP!$D$17</definedName>
    <definedName name="Rendimento_carteira">APP!$D$12</definedName>
    <definedName name="Salario">APP!$D$11</definedName>
    <definedName name="sugestao_investimento">APP!$D$13</definedName>
    <definedName name="Taxa_mensal">APP!$D$18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2" l="1"/>
  <c r="D20" i="2" s="1"/>
  <c r="C35" i="2"/>
  <c r="C36" i="2"/>
  <c r="C37" i="2"/>
  <c r="C38" i="2"/>
  <c r="D38" i="2" s="1"/>
  <c r="C39" i="2"/>
  <c r="C34" i="2"/>
  <c r="A9" i="3"/>
  <c r="A10" i="3"/>
  <c r="A11" i="3"/>
  <c r="A12" i="3"/>
  <c r="A13" i="3"/>
  <c r="A14" i="3"/>
  <c r="A15" i="3"/>
  <c r="A16" i="3"/>
  <c r="A17" i="3"/>
  <c r="A18" i="3"/>
  <c r="A19" i="3"/>
  <c r="A8" i="3"/>
  <c r="A3" i="3"/>
  <c r="A4" i="3"/>
  <c r="A5" i="3"/>
  <c r="A6" i="3"/>
  <c r="A7" i="3"/>
  <c r="A2" i="3"/>
  <c r="C31" i="2"/>
  <c r="C27" i="2"/>
  <c r="D27" i="2" s="1"/>
  <c r="D13" i="2"/>
  <c r="C25" i="2"/>
  <c r="D25" i="2" s="1"/>
  <c r="C26" i="2"/>
  <c r="D26" i="2" s="1"/>
  <c r="C23" i="2"/>
  <c r="D23" i="2" s="1"/>
  <c r="D34" i="2" l="1"/>
  <c r="D39" i="2"/>
  <c r="D37" i="2"/>
  <c r="D36" i="2"/>
  <c r="D35" i="2"/>
  <c r="C24" i="2"/>
  <c r="D24" i="2" s="1"/>
  <c r="D40" i="2" l="1"/>
</calcChain>
</file>

<file path=xl/sharedStrings.xml><?xml version="1.0" encoding="utf-8"?>
<sst xmlns="http://schemas.openxmlformats.org/spreadsheetml/2006/main" count="69" uniqueCount="33">
  <si>
    <t>INVESTIMENTO MENSAL</t>
  </si>
  <si>
    <t>Dividendos Mensais ?</t>
  </si>
  <si>
    <t>Patrimônio acumulado ?</t>
  </si>
  <si>
    <t>Taxa de Rendimento mensal ?</t>
  </si>
  <si>
    <t>Por Quantos Anos ?</t>
  </si>
  <si>
    <t>Quanto investir por mês ?</t>
  </si>
  <si>
    <t>Quanto em 2 anos ?</t>
  </si>
  <si>
    <t>Quanto em 5 anos ?</t>
  </si>
  <si>
    <t>Quanto em 10 anos ?</t>
  </si>
  <si>
    <t>Quanto em 20 anos ?</t>
  </si>
  <si>
    <t>Quanto em 30 anos ?</t>
  </si>
  <si>
    <t>Rendimento Carteira</t>
  </si>
  <si>
    <t>Salário</t>
  </si>
  <si>
    <t>CONFIGURAÇÕES</t>
  </si>
  <si>
    <t>CENÁRIOS</t>
  </si>
  <si>
    <t>Dividendos</t>
  </si>
  <si>
    <t>AGRESSIVO</t>
  </si>
  <si>
    <t>VALOR A SER INVESTIDO POR MÊS</t>
  </si>
  <si>
    <t>PERFIL</t>
  </si>
  <si>
    <t>TIPO DE FII</t>
  </si>
  <si>
    <t>PERCENTUAL SUGERIDO</t>
  </si>
  <si>
    <t>VALORES</t>
  </si>
  <si>
    <t>PAPEL</t>
  </si>
  <si>
    <t>TIJOLO</t>
  </si>
  <si>
    <t>HÍBRIDOS</t>
  </si>
  <si>
    <t>FOFs</t>
  </si>
  <si>
    <t>DESENVOLVIMENTO</t>
  </si>
  <si>
    <t>HOTELARIAS</t>
  </si>
  <si>
    <t>CONSERVADOR</t>
  </si>
  <si>
    <t>%</t>
  </si>
  <si>
    <t>CHAVE:</t>
  </si>
  <si>
    <t>MODERADO</t>
  </si>
  <si>
    <t>Sugestão de Investimento (30%)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</si>
</sst>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8" formatCode="&quot;R$&quot;\ #,##0.00;[Red]\-&quot;R$&quot;\ #,##0.00"/>
    <numFmt numFmtId="164" formatCode="&quot;R$&quot;\ #,##0.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0"/>
      <name val="Segoe UI Semibold"/>
      <family val="2"/>
    </font>
    <font>
      <sz val="11"/>
      <color theme="5" tint="-0.249977111117893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-0.249977111117893"/>
        <bgColor indexed="64"/>
      </patternFill>
    </fill>
  </fills>
  <borders count="3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theme="0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/>
      <bottom style="medium">
        <color theme="0"/>
      </bottom>
      <diagonal/>
    </border>
    <border>
      <left style="medium">
        <color theme="0"/>
      </left>
      <right style="medium">
        <color indexed="64"/>
      </right>
      <top/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indexed="64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/>
      <bottom style="thin">
        <color theme="2" tint="-9.9948118533890809E-2"/>
      </bottom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 style="thin">
        <color theme="2" tint="-9.9948118533890809E-2"/>
      </bottom>
      <diagonal/>
    </border>
    <border>
      <left style="medium">
        <color theme="0"/>
      </left>
      <right style="medium">
        <color indexed="64"/>
      </right>
      <top/>
      <bottom style="medium">
        <color indexed="64"/>
      </bottom>
      <diagonal/>
    </border>
    <border>
      <left style="thin">
        <color theme="2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/>
      <bottom style="thin">
        <color theme="2"/>
      </bottom>
      <diagonal/>
    </border>
    <border>
      <left style="thin">
        <color theme="2"/>
      </left>
      <right style="medium">
        <color indexed="64"/>
      </right>
      <top/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thin">
        <color theme="2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thin">
        <color theme="2"/>
      </bottom>
      <diagonal/>
    </border>
    <border>
      <left style="medium">
        <color indexed="64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thin">
        <color theme="2"/>
      </right>
      <top style="thin">
        <color theme="2"/>
      </top>
      <bottom style="medium">
        <color indexed="64"/>
      </bottom>
      <diagonal/>
    </border>
    <border>
      <left style="thin">
        <color theme="2"/>
      </left>
      <right style="medium">
        <color indexed="64"/>
      </right>
      <top style="thin">
        <color theme="2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2" tint="-9.9948118533890809E-2"/>
      </left>
      <right style="thin">
        <color theme="2" tint="-9.9948118533890809E-2"/>
      </right>
      <top/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 style="thin">
        <color theme="2" tint="-9.9948118533890809E-2"/>
      </bottom>
      <diagonal/>
    </border>
    <border>
      <left style="thin">
        <color theme="2" tint="-9.9948118533890809E-2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medium">
        <color indexed="64"/>
      </left>
      <right style="thin">
        <color theme="2" tint="-9.9948118533890809E-2"/>
      </right>
      <top style="thin">
        <color theme="2" tint="-9.9948118533890809E-2"/>
      </top>
      <bottom/>
      <diagonal/>
    </border>
    <border>
      <left style="thin">
        <color theme="2" tint="-9.9948118533890809E-2"/>
      </left>
      <right style="medium">
        <color indexed="64"/>
      </right>
      <top style="thin">
        <color theme="2" tint="-9.9948118533890809E-2"/>
      </top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0" fillId="0" borderId="0" xfId="0" applyAlignment="1">
      <alignment horizontal="center"/>
    </xf>
    <xf numFmtId="0" fontId="1" fillId="6" borderId="0" xfId="0" applyFont="1" applyFill="1" applyAlignment="1">
      <alignment horizontal="center"/>
    </xf>
    <xf numFmtId="0" fontId="0" fillId="0" borderId="9" xfId="0" applyBorder="1"/>
    <xf numFmtId="0" fontId="0" fillId="0" borderId="9" xfId="0" applyBorder="1" applyAlignment="1">
      <alignment horizontal="center"/>
    </xf>
    <xf numFmtId="9" fontId="1" fillId="6" borderId="0" xfId="0" applyNumberFormat="1" applyFont="1" applyFill="1" applyAlignment="1">
      <alignment horizontal="left"/>
    </xf>
    <xf numFmtId="9" fontId="0" fillId="0" borderId="0" xfId="0" applyNumberFormat="1" applyAlignment="1">
      <alignment horizontal="left"/>
    </xf>
    <xf numFmtId="9" fontId="0" fillId="0" borderId="9" xfId="0" applyNumberFormat="1" applyBorder="1" applyAlignment="1">
      <alignment horizontal="left"/>
    </xf>
    <xf numFmtId="0" fontId="0" fillId="0" borderId="17" xfId="0" applyBorder="1" applyAlignment="1" applyProtection="1">
      <alignment horizontal="center"/>
      <protection locked="0"/>
    </xf>
    <xf numFmtId="0" fontId="0" fillId="0" borderId="19" xfId="0" applyBorder="1" applyAlignment="1" applyProtection="1">
      <alignment horizontal="center"/>
      <protection locked="0"/>
    </xf>
    <xf numFmtId="0" fontId="0" fillId="0" borderId="37" xfId="0" applyBorder="1" applyAlignment="1" applyProtection="1">
      <alignment horizontal="center"/>
      <protection locked="0"/>
    </xf>
    <xf numFmtId="0" fontId="0" fillId="6" borderId="6" xfId="0" applyFill="1" applyBorder="1" applyProtection="1">
      <protection locked="0"/>
    </xf>
    <xf numFmtId="8" fontId="0" fillId="2" borderId="10" xfId="0" applyNumberFormat="1" applyFill="1" applyBorder="1" applyAlignment="1">
      <alignment horizontal="center"/>
    </xf>
    <xf numFmtId="8" fontId="0" fillId="2" borderId="13" xfId="0" applyNumberFormat="1" applyFill="1" applyBorder="1" applyAlignment="1">
      <alignment horizontal="center"/>
    </xf>
    <xf numFmtId="8" fontId="0" fillId="2" borderId="11" xfId="0" applyNumberFormat="1" applyFill="1" applyBorder="1" applyAlignment="1">
      <alignment horizontal="center"/>
    </xf>
    <xf numFmtId="8" fontId="0" fillId="2" borderId="16" xfId="0" applyNumberFormat="1" applyFill="1" applyBorder="1" applyAlignment="1">
      <alignment horizontal="center"/>
    </xf>
    <xf numFmtId="8" fontId="0" fillId="2" borderId="21" xfId="0" applyNumberFormat="1" applyFill="1" applyBorder="1" applyAlignment="1">
      <alignment horizontal="center"/>
    </xf>
    <xf numFmtId="9" fontId="0" fillId="0" borderId="34" xfId="0" applyNumberFormat="1" applyBorder="1" applyAlignment="1">
      <alignment horizontal="center"/>
    </xf>
    <xf numFmtId="164" fontId="0" fillId="0" borderId="18" xfId="0" applyNumberFormat="1" applyBorder="1"/>
    <xf numFmtId="9" fontId="0" fillId="0" borderId="35" xfId="0" applyNumberFormat="1" applyBorder="1" applyAlignment="1">
      <alignment horizontal="center"/>
    </xf>
    <xf numFmtId="164" fontId="0" fillId="0" borderId="20" xfId="0" applyNumberFormat="1" applyBorder="1"/>
    <xf numFmtId="9" fontId="0" fillId="0" borderId="36" xfId="0" applyNumberFormat="1" applyBorder="1" applyAlignment="1">
      <alignment horizontal="center"/>
    </xf>
    <xf numFmtId="164" fontId="0" fillId="0" borderId="38" xfId="0" applyNumberFormat="1" applyBorder="1"/>
    <xf numFmtId="0" fontId="0" fillId="6" borderId="9" xfId="0" applyFill="1" applyBorder="1"/>
    <xf numFmtId="164" fontId="0" fillId="6" borderId="7" xfId="0" applyNumberFormat="1" applyFill="1" applyBorder="1"/>
    <xf numFmtId="8" fontId="1" fillId="2" borderId="27" xfId="0" applyNumberFormat="1" applyFont="1" applyFill="1" applyBorder="1" applyAlignment="1">
      <alignment horizontal="center"/>
    </xf>
    <xf numFmtId="8" fontId="1" fillId="2" borderId="30" xfId="0" applyNumberFormat="1" applyFont="1" applyFill="1" applyBorder="1" applyAlignment="1">
      <alignment horizontal="center"/>
    </xf>
    <xf numFmtId="0" fontId="0" fillId="0" borderId="0" xfId="0" applyProtection="1">
      <protection locked="0"/>
    </xf>
    <xf numFmtId="164" fontId="0" fillId="3" borderId="25" xfId="0" applyNumberFormat="1" applyFill="1" applyBorder="1" applyAlignment="1" applyProtection="1">
      <alignment horizontal="center"/>
      <protection locked="0"/>
    </xf>
    <xf numFmtId="10" fontId="0" fillId="3" borderId="27" xfId="0" applyNumberFormat="1" applyFill="1" applyBorder="1" applyAlignment="1" applyProtection="1">
      <alignment horizontal="center"/>
      <protection locked="0"/>
    </xf>
    <xf numFmtId="164" fontId="1" fillId="0" borderId="25" xfId="0" applyNumberFormat="1" applyFont="1" applyBorder="1" applyAlignment="1" applyProtection="1">
      <alignment horizontal="center"/>
      <protection locked="0"/>
    </xf>
    <xf numFmtId="0" fontId="1" fillId="0" borderId="27" xfId="0" applyFont="1" applyBorder="1" applyAlignment="1" applyProtection="1">
      <alignment horizontal="center"/>
      <protection locked="0"/>
    </xf>
    <xf numFmtId="10" fontId="1" fillId="0" borderId="27" xfId="0" applyNumberFormat="1" applyFont="1" applyBorder="1" applyAlignment="1" applyProtection="1">
      <alignment horizontal="center"/>
      <protection locked="0"/>
    </xf>
    <xf numFmtId="0" fontId="3" fillId="7" borderId="1" xfId="0" applyFont="1" applyFill="1" applyBorder="1" applyAlignment="1" applyProtection="1">
      <alignment horizontal="center" vertical="center"/>
      <protection locked="0"/>
    </xf>
    <xf numFmtId="0" fontId="2" fillId="0" borderId="0" xfId="0" applyFont="1" applyProtection="1">
      <protection locked="0"/>
    </xf>
    <xf numFmtId="0" fontId="4" fillId="2" borderId="12" xfId="0" applyFont="1" applyFill="1" applyBorder="1" applyAlignment="1" applyProtection="1">
      <alignment horizontal="left" indent="3"/>
      <protection locked="0"/>
    </xf>
    <xf numFmtId="0" fontId="4" fillId="2" borderId="14" xfId="0" applyFont="1" applyFill="1" applyBorder="1" applyAlignment="1" applyProtection="1">
      <alignment horizontal="left" indent="3"/>
      <protection locked="0"/>
    </xf>
    <xf numFmtId="0" fontId="4" fillId="2" borderId="15" xfId="0" applyFont="1" applyFill="1" applyBorder="1" applyAlignment="1" applyProtection="1">
      <alignment horizontal="left" indent="3"/>
      <protection locked="0"/>
    </xf>
    <xf numFmtId="0" fontId="7" fillId="4" borderId="2" xfId="0" applyFont="1" applyFill="1" applyBorder="1" applyProtection="1">
      <protection locked="0"/>
    </xf>
    <xf numFmtId="0" fontId="1" fillId="5" borderId="6" xfId="0" applyFont="1" applyFill="1" applyBorder="1" applyProtection="1">
      <protection locked="0"/>
    </xf>
    <xf numFmtId="0" fontId="1" fillId="6" borderId="2" xfId="0" applyFont="1" applyFill="1" applyBorder="1" applyAlignment="1" applyProtection="1">
      <alignment horizontal="center"/>
      <protection locked="0"/>
    </xf>
    <xf numFmtId="0" fontId="1" fillId="6" borderId="8" xfId="0" applyFont="1" applyFill="1" applyBorder="1" applyAlignment="1" applyProtection="1">
      <alignment horizontal="center"/>
      <protection locked="0"/>
    </xf>
    <xf numFmtId="0" fontId="1" fillId="6" borderId="3" xfId="0" applyFont="1" applyFill="1" applyBorder="1" applyAlignment="1" applyProtection="1">
      <alignment horizontal="center"/>
      <protection locked="0"/>
    </xf>
    <xf numFmtId="0" fontId="0" fillId="0" borderId="4" xfId="0" applyBorder="1" applyProtection="1">
      <protection locked="0"/>
    </xf>
    <xf numFmtId="0" fontId="0" fillId="0" borderId="5" xfId="0" applyBorder="1" applyProtection="1">
      <protection locked="0"/>
    </xf>
    <xf numFmtId="0" fontId="0" fillId="0" borderId="6" xfId="0" applyBorder="1" applyProtection="1">
      <protection locked="0"/>
    </xf>
    <xf numFmtId="0" fontId="0" fillId="0" borderId="9" xfId="0" applyBorder="1" applyProtection="1">
      <protection locked="0"/>
    </xf>
    <xf numFmtId="0" fontId="0" fillId="0" borderId="7" xfId="0" applyBorder="1" applyProtection="1">
      <protection locked="0"/>
    </xf>
    <xf numFmtId="164" fontId="0" fillId="3" borderId="30" xfId="0" applyNumberFormat="1" applyFill="1" applyBorder="1" applyAlignment="1">
      <alignment horizontal="center"/>
    </xf>
    <xf numFmtId="0" fontId="4" fillId="2" borderId="24" xfId="0" applyFont="1" applyFill="1" applyBorder="1" applyAlignment="1" applyProtection="1">
      <alignment horizontal="left" indent="3"/>
      <protection locked="0"/>
    </xf>
    <xf numFmtId="0" fontId="4" fillId="2" borderId="22" xfId="0" applyFont="1" applyFill="1" applyBorder="1" applyAlignment="1" applyProtection="1">
      <alignment horizontal="left" indent="3"/>
      <protection locked="0"/>
    </xf>
    <xf numFmtId="0" fontId="4" fillId="2" borderId="26" xfId="0" applyFont="1" applyFill="1" applyBorder="1" applyAlignment="1" applyProtection="1">
      <alignment horizontal="left" indent="3"/>
      <protection locked="0"/>
    </xf>
    <xf numFmtId="0" fontId="4" fillId="2" borderId="23" xfId="0" applyFont="1" applyFill="1" applyBorder="1" applyAlignment="1" applyProtection="1">
      <alignment horizontal="left" indent="3"/>
      <protection locked="0"/>
    </xf>
    <xf numFmtId="0" fontId="4" fillId="2" borderId="28" xfId="0" applyFont="1" applyFill="1" applyBorder="1" applyAlignment="1" applyProtection="1">
      <alignment horizontal="left" indent="3"/>
      <protection locked="0"/>
    </xf>
    <xf numFmtId="0" fontId="4" fillId="2" borderId="29" xfId="0" applyFont="1" applyFill="1" applyBorder="1" applyAlignment="1" applyProtection="1">
      <alignment horizontal="left" indent="3"/>
      <protection locked="0"/>
    </xf>
    <xf numFmtId="0" fontId="6" fillId="7" borderId="31" xfId="0" applyFont="1" applyFill="1" applyBorder="1" applyAlignment="1" applyProtection="1">
      <alignment horizontal="center" vertical="center"/>
      <protection locked="0"/>
    </xf>
    <xf numFmtId="0" fontId="6" fillId="7" borderId="33" xfId="0" applyFont="1" applyFill="1" applyBorder="1" applyAlignment="1" applyProtection="1">
      <alignment horizontal="center" vertical="center"/>
      <protection locked="0"/>
    </xf>
    <xf numFmtId="0" fontId="6" fillId="7" borderId="32" xfId="0" applyFont="1" applyFill="1" applyBorder="1" applyAlignment="1" applyProtection="1">
      <alignment horizontal="center" vertical="center"/>
      <protection locked="0"/>
    </xf>
    <xf numFmtId="0" fontId="7" fillId="4" borderId="8" xfId="0" applyFont="1" applyFill="1" applyBorder="1" applyAlignment="1" applyProtection="1">
      <alignment horizontal="center"/>
      <protection locked="0"/>
    </xf>
    <xf numFmtId="0" fontId="7" fillId="4" borderId="3" xfId="0" applyFont="1" applyFill="1" applyBorder="1" applyAlignment="1" applyProtection="1">
      <alignment horizontal="center"/>
      <protection locked="0"/>
    </xf>
    <xf numFmtId="164" fontId="1" fillId="5" borderId="9" xfId="0" applyNumberFormat="1" applyFont="1" applyFill="1" applyBorder="1" applyAlignment="1">
      <alignment horizontal="center"/>
    </xf>
    <xf numFmtId="164" fontId="1" fillId="5" borderId="7" xfId="0" applyNumberFormat="1" applyFont="1" applyFill="1" applyBorder="1" applyAlignment="1">
      <alignment horizontal="center"/>
    </xf>
    <xf numFmtId="0" fontId="4" fillId="0" borderId="24" xfId="0" applyFont="1" applyBorder="1" applyAlignment="1" applyProtection="1">
      <alignment horizontal="left" indent="3"/>
      <protection locked="0"/>
    </xf>
    <xf numFmtId="0" fontId="4" fillId="0" borderId="22" xfId="0" applyFont="1" applyBorder="1" applyAlignment="1" applyProtection="1">
      <alignment horizontal="left" indent="3"/>
      <protection locked="0"/>
    </xf>
    <xf numFmtId="0" fontId="4" fillId="0" borderId="26" xfId="0" applyFont="1" applyBorder="1" applyAlignment="1" applyProtection="1">
      <alignment horizontal="left" indent="3"/>
      <protection locked="0"/>
    </xf>
    <xf numFmtId="0" fontId="4" fillId="0" borderId="23" xfId="0" applyFont="1" applyBorder="1" applyAlignment="1" applyProtection="1">
      <alignment horizontal="left" indent="3"/>
      <protection locked="0"/>
    </xf>
    <xf numFmtId="0" fontId="5" fillId="2" borderId="26" xfId="0" applyFont="1" applyFill="1" applyBorder="1" applyAlignment="1" applyProtection="1">
      <alignment horizontal="left" indent="3"/>
      <protection locked="0"/>
    </xf>
    <xf numFmtId="0" fontId="5" fillId="2" borderId="23" xfId="0" applyFont="1" applyFill="1" applyBorder="1" applyAlignment="1" applyProtection="1">
      <alignment horizontal="left" indent="3"/>
      <protection locked="0"/>
    </xf>
    <xf numFmtId="0" fontId="5" fillId="2" borderId="28" xfId="0" applyFont="1" applyFill="1" applyBorder="1" applyAlignment="1" applyProtection="1">
      <alignment horizontal="left" indent="3"/>
      <protection locked="0"/>
    </xf>
    <xf numFmtId="0" fontId="5" fillId="2" borderId="29" xfId="0" applyFont="1" applyFill="1" applyBorder="1" applyAlignment="1" applyProtection="1">
      <alignment horizontal="left" indent="3"/>
      <protection locked="0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99"/>
      <color rgb="FF00CC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spPr>
            <a:scene3d>
              <a:camera prst="orthographicFront"/>
              <a:lightRig rig="threePt" dir="t"/>
            </a:scene3d>
            <a:sp3d>
              <a:bevelT w="139700" h="139700"/>
            </a:sp3d>
          </c:spPr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1-006F-4384-B008-AB72048FEF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3-006F-4384-B008-AB72048FEF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5-006F-4384-B008-AB72048FEF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7-006F-4384-B008-AB72048FEF6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9-006F-4384-B008-AB72048FEF63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  <a:scene3d>
                <a:camera prst="orthographicFront"/>
                <a:lightRig rig="threePt" dir="t"/>
              </a:scene3d>
              <a:sp3d>
                <a:bevelT w="139700" h="139700"/>
              </a:sp3d>
            </c:spPr>
            <c:extLst>
              <c:ext xmlns:c16="http://schemas.microsoft.com/office/drawing/2014/chart" uri="{C3380CC4-5D6E-409C-BE32-E72D297353CC}">
                <c16:uniqueId val="{0000000B-006F-4384-B008-AB72048FEF6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APP!$B$34:$B$39</c:f>
              <c:strCache>
                <c:ptCount val="6"/>
                <c:pt idx="0">
                  <c:v>PAPEL</c:v>
                </c:pt>
                <c:pt idx="1">
                  <c:v>TIJOLO</c:v>
                </c:pt>
                <c:pt idx="2">
                  <c:v>HÍBRIDOS</c:v>
                </c:pt>
                <c:pt idx="3">
                  <c:v>FOFs</c:v>
                </c:pt>
                <c:pt idx="4">
                  <c:v>DESENVOLVIMENTO</c:v>
                </c:pt>
                <c:pt idx="5">
                  <c:v>HOTELARIAS</c:v>
                </c:pt>
              </c:strCache>
            </c:strRef>
          </c:cat>
          <c:val>
            <c:numRef>
              <c:f>APP!$C$34:$C$39</c:f>
              <c:numCache>
                <c:formatCode>0%</c:formatCode>
                <c:ptCount val="6"/>
                <c:pt idx="0">
                  <c:v>0.3</c:v>
                </c:pt>
                <c:pt idx="1">
                  <c:v>0.5</c:v>
                </c:pt>
                <c:pt idx="2">
                  <c:v>0.1</c:v>
                </c:pt>
                <c:pt idx="3">
                  <c:v>0.1</c:v>
                </c:pt>
                <c:pt idx="4">
                  <c:v>0</c:v>
                </c:pt>
                <c:pt idx="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8C-4C82-8A13-3EAA3C18E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1.0980350052471145E-2"/>
          <c:y val="0.83856645192078261"/>
          <c:w val="0.97237357667292379"/>
          <c:h val="0.1323426389883083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40</xdr:row>
      <xdr:rowOff>28575</xdr:rowOff>
    </xdr:from>
    <xdr:to>
      <xdr:col>3</xdr:col>
      <xdr:colOff>1009649</xdr:colOff>
      <xdr:row>53</xdr:row>
      <xdr:rowOff>171450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4F4402B9-6B29-63B0-8F95-974D867D81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114300</xdr:colOff>
      <xdr:row>0</xdr:row>
      <xdr:rowOff>95250</xdr:rowOff>
    </xdr:from>
    <xdr:to>
      <xdr:col>4</xdr:col>
      <xdr:colOff>57150</xdr:colOff>
      <xdr:row>8</xdr:row>
      <xdr:rowOff>85725</xdr:rowOff>
    </xdr:to>
    <xdr:sp macro="" textlink="">
      <xdr:nvSpPr>
        <xdr:cNvPr id="5" name="Retângulo: Cantos Arredondados 4">
          <a:extLst>
            <a:ext uri="{FF2B5EF4-FFF2-40B4-BE49-F238E27FC236}">
              <a16:creationId xmlns:a16="http://schemas.microsoft.com/office/drawing/2014/main" id="{41005683-73A3-6719-0985-3A47577259D0}"/>
            </a:ext>
          </a:extLst>
        </xdr:cNvPr>
        <xdr:cNvSpPr/>
      </xdr:nvSpPr>
      <xdr:spPr>
        <a:xfrm>
          <a:off x="114300" y="95250"/>
          <a:ext cx="6953250" cy="1504950"/>
        </a:xfrm>
        <a:prstGeom prst="roundRect">
          <a:avLst/>
        </a:prstGeom>
        <a:gradFill flip="none" rotWithShape="1">
          <a:gsLst>
            <a:gs pos="0">
              <a:schemeClr val="accent5">
                <a:lumMod val="67000"/>
              </a:schemeClr>
            </a:gs>
            <a:gs pos="48000">
              <a:schemeClr val="accent5">
                <a:lumMod val="97000"/>
                <a:lumOff val="3000"/>
              </a:schemeClr>
            </a:gs>
            <a:gs pos="100000">
              <a:schemeClr val="accent5">
                <a:lumMod val="60000"/>
                <a:lumOff val="40000"/>
              </a:schemeClr>
            </a:gs>
          </a:gsLst>
          <a:lin ang="16200000" scaled="1"/>
          <a:tileRect/>
        </a:gradFill>
        <a:ln>
          <a:noFill/>
        </a:ln>
        <a:scene3d>
          <a:camera prst="orthographicFront"/>
          <a:lightRig rig="threePt" dir="t"/>
        </a:scene3d>
        <a:sp3d>
          <a:bevelT/>
        </a:sp3d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lvl="1" algn="l"/>
          <a:r>
            <a:rPr lang="pt-BR" sz="4400" b="1">
              <a:effectLst>
                <a:innerShdw blurRad="63500" dist="50800" dir="5400000">
                  <a:prstClr val="black">
                    <a:alpha val="50000"/>
                  </a:prstClr>
                </a:innerShdw>
              </a:effectLst>
              <a:latin typeface="Bahnschrift SemiLight Condensed" panose="020B0502040204020203" pitchFamily="34" charset="0"/>
            </a:rPr>
            <a:t>NOVAIS</a:t>
          </a:r>
          <a:r>
            <a:rPr lang="pt-BR" sz="4400" b="1" baseline="0">
              <a:effectLst>
                <a:innerShdw blurRad="63500" dist="50800" dir="5400000">
                  <a:prstClr val="black">
                    <a:alpha val="50000"/>
                  </a:prstClr>
                </a:innerShdw>
              </a:effectLst>
              <a:latin typeface="Bahnschrift SemiLight Condensed" panose="020B0502040204020203" pitchFamily="34" charset="0"/>
            </a:rPr>
            <a:t> INVESTIMENTOS</a:t>
          </a:r>
          <a:endParaRPr lang="pt-BR" sz="4400" b="1">
            <a:effectLst>
              <a:innerShdw blurRad="63500" dist="50800" dir="5400000">
                <a:prstClr val="black">
                  <a:alpha val="50000"/>
                </a:prstClr>
              </a:innerShdw>
            </a:effectLst>
            <a:latin typeface="Bahnschrift SemiLight Condensed" panose="020B0502040204020203" pitchFamily="34" charset="0"/>
          </a:endParaRPr>
        </a:p>
      </xdr:txBody>
    </xdr:sp>
    <xdr:clientData/>
  </xdr:twoCellAnchor>
  <xdr:twoCellAnchor editAs="oneCell">
    <xdr:from>
      <xdr:col>2</xdr:col>
      <xdr:colOff>2324100</xdr:colOff>
      <xdr:row>1</xdr:row>
      <xdr:rowOff>85725</xdr:rowOff>
    </xdr:from>
    <xdr:to>
      <xdr:col>3</xdr:col>
      <xdr:colOff>619125</xdr:colOff>
      <xdr:row>7</xdr:row>
      <xdr:rowOff>133350</xdr:rowOff>
    </xdr:to>
    <xdr:pic>
      <xdr:nvPicPr>
        <xdr:cNvPr id="7" name="Imagem 6">
          <a:extLst>
            <a:ext uri="{FF2B5EF4-FFF2-40B4-BE49-F238E27FC236}">
              <a16:creationId xmlns:a16="http://schemas.microsoft.com/office/drawing/2014/main" id="{009EC8C1-02FA-965C-3D80-F5B3FDDDB2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14950" y="276225"/>
          <a:ext cx="1276350" cy="119062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0B0EFC-4B00-4C52-814E-349DA9B7FD77}">
  <sheetPr>
    <tabColor rgb="FF002060"/>
  </sheetPr>
  <dimension ref="A8:G71"/>
  <sheetViews>
    <sheetView showGridLines="0" showRowColHeaders="0" tabSelected="1" workbookViewId="0">
      <selection activeCell="C58" sqref="C58"/>
    </sheetView>
  </sheetViews>
  <sheetFormatPr defaultColWidth="0" defaultRowHeight="15" x14ac:dyDescent="0.25"/>
  <cols>
    <col min="1" max="1" width="3.7109375" style="27" customWidth="1"/>
    <col min="2" max="2" width="41.140625" style="27" customWidth="1"/>
    <col min="3" max="3" width="44.7109375" style="27" customWidth="1"/>
    <col min="4" max="4" width="15.5703125" style="27" customWidth="1"/>
    <col min="5" max="5" width="3.5703125" style="27" customWidth="1"/>
    <col min="6" max="6" width="12.85546875" style="27" hidden="1" customWidth="1"/>
    <col min="7" max="7" width="5.140625" style="27" hidden="1" customWidth="1"/>
    <col min="8" max="11" width="9.140625" style="27" hidden="1" customWidth="1"/>
    <col min="12" max="16384" width="9.140625" style="27" hidden="1"/>
  </cols>
  <sheetData>
    <row r="8" spans="2:4" ht="14.25" customHeight="1" x14ac:dyDescent="0.25"/>
    <row r="9" spans="2:4" ht="15.75" thickBot="1" x14ac:dyDescent="0.3"/>
    <row r="10" spans="2:4" ht="26.25" thickBot="1" x14ac:dyDescent="0.3">
      <c r="B10" s="55" t="s">
        <v>13</v>
      </c>
      <c r="C10" s="56"/>
      <c r="D10" s="57"/>
    </row>
    <row r="11" spans="2:4" ht="15.75" x14ac:dyDescent="0.25">
      <c r="B11" s="49" t="s">
        <v>12</v>
      </c>
      <c r="C11" s="50"/>
      <c r="D11" s="28">
        <v>2500</v>
      </c>
    </row>
    <row r="12" spans="2:4" ht="15.75" x14ac:dyDescent="0.25">
      <c r="B12" s="51" t="s">
        <v>11</v>
      </c>
      <c r="C12" s="52"/>
      <c r="D12" s="29">
        <v>6.0000000000000001E-3</v>
      </c>
    </row>
    <row r="13" spans="2:4" ht="16.5" thickBot="1" x14ac:dyDescent="0.3">
      <c r="B13" s="53" t="s">
        <v>32</v>
      </c>
      <c r="C13" s="54"/>
      <c r="D13" s="48">
        <f>D11*30%</f>
        <v>750</v>
      </c>
    </row>
    <row r="14" spans="2:4" ht="15.75" thickBot="1" x14ac:dyDescent="0.3"/>
    <row r="15" spans="2:4" ht="26.25" thickBot="1" x14ac:dyDescent="0.3">
      <c r="B15" s="55" t="s">
        <v>0</v>
      </c>
      <c r="C15" s="56"/>
      <c r="D15" s="57"/>
    </row>
    <row r="16" spans="2:4" ht="15.75" x14ac:dyDescent="0.25">
      <c r="B16" s="62" t="s">
        <v>5</v>
      </c>
      <c r="C16" s="63"/>
      <c r="D16" s="30">
        <v>750</v>
      </c>
    </row>
    <row r="17" spans="1:4" ht="15.75" x14ac:dyDescent="0.25">
      <c r="B17" s="64" t="s">
        <v>4</v>
      </c>
      <c r="C17" s="65"/>
      <c r="D17" s="31">
        <v>5</v>
      </c>
    </row>
    <row r="18" spans="1:4" ht="15.75" x14ac:dyDescent="0.25">
      <c r="B18" s="64" t="s">
        <v>3</v>
      </c>
      <c r="C18" s="65"/>
      <c r="D18" s="32">
        <v>1.0789999999999999E-2</v>
      </c>
    </row>
    <row r="19" spans="1:4" ht="15.75" x14ac:dyDescent="0.25">
      <c r="B19" s="66" t="s">
        <v>2</v>
      </c>
      <c r="C19" s="67"/>
      <c r="D19" s="25">
        <f>FV(Taxa_mensal,Qtd_anos*12,Aporte*-1)</f>
        <v>62832.685498865736</v>
      </c>
    </row>
    <row r="20" spans="1:4" ht="16.5" thickBot="1" x14ac:dyDescent="0.3">
      <c r="B20" s="68" t="s">
        <v>1</v>
      </c>
      <c r="C20" s="69"/>
      <c r="D20" s="26">
        <f>D19*Taxa_mensal</f>
        <v>677.96467653276125</v>
      </c>
    </row>
    <row r="21" spans="1:4" ht="15.75" thickBot="1" x14ac:dyDescent="0.3"/>
    <row r="22" spans="1:4" ht="26.25" thickBot="1" x14ac:dyDescent="0.3">
      <c r="B22" s="55" t="s">
        <v>14</v>
      </c>
      <c r="C22" s="57"/>
      <c r="D22" s="33" t="s">
        <v>15</v>
      </c>
    </row>
    <row r="23" spans="1:4" ht="16.5" thickBot="1" x14ac:dyDescent="0.3">
      <c r="A23" s="34">
        <v>2</v>
      </c>
      <c r="B23" s="35" t="s">
        <v>6</v>
      </c>
      <c r="C23" s="12">
        <f>FV($D$18,$A23*12,$D$16*-1)</f>
        <v>20420.720473233912</v>
      </c>
      <c r="D23" s="13">
        <f>C23*Rendimento_carteira</f>
        <v>122.52432283940348</v>
      </c>
    </row>
    <row r="24" spans="1:4" ht="16.5" thickBot="1" x14ac:dyDescent="0.3">
      <c r="A24" s="34">
        <v>5</v>
      </c>
      <c r="B24" s="36" t="s">
        <v>7</v>
      </c>
      <c r="C24" s="14">
        <f>FV($D$18,$A24*12,$D$16*-1)</f>
        <v>62832.685498865736</v>
      </c>
      <c r="D24" s="13">
        <f>C24*Rendimento_carteira</f>
        <v>376.9961129931944</v>
      </c>
    </row>
    <row r="25" spans="1:4" ht="16.5" thickBot="1" x14ac:dyDescent="0.3">
      <c r="A25" s="34">
        <v>10</v>
      </c>
      <c r="B25" s="36" t="s">
        <v>8</v>
      </c>
      <c r="C25" s="14">
        <f>FV($D$18,$A25*12,$D$16*-1)</f>
        <v>182463.15939762915</v>
      </c>
      <c r="D25" s="13">
        <f>C25*Rendimento_carteira</f>
        <v>1094.778956385775</v>
      </c>
    </row>
    <row r="26" spans="1:4" ht="16.5" thickBot="1" x14ac:dyDescent="0.3">
      <c r="A26" s="34">
        <v>20</v>
      </c>
      <c r="B26" s="36" t="s">
        <v>9</v>
      </c>
      <c r="C26" s="14">
        <f>FV($D$18,$A26*12,$D$16*-1)</f>
        <v>843898.8000728105</v>
      </c>
      <c r="D26" s="13">
        <f>C26*Rendimento_carteira</f>
        <v>5063.3928004368627</v>
      </c>
    </row>
    <row r="27" spans="1:4" ht="16.5" thickBot="1" x14ac:dyDescent="0.3">
      <c r="A27" s="34">
        <v>30</v>
      </c>
      <c r="B27" s="37" t="s">
        <v>10</v>
      </c>
      <c r="C27" s="15">
        <f>FV($D$18,$A27*12,$D$16*-1)</f>
        <v>3241627.2412535357</v>
      </c>
      <c r="D27" s="16">
        <f>C27*Rendimento_carteira</f>
        <v>19449.763447521214</v>
      </c>
    </row>
    <row r="29" spans="1:4" ht="15.75" thickBot="1" x14ac:dyDescent="0.3"/>
    <row r="30" spans="1:4" x14ac:dyDescent="0.25">
      <c r="B30" s="38" t="s">
        <v>18</v>
      </c>
      <c r="C30" s="58" t="s">
        <v>28</v>
      </c>
      <c r="D30" s="59"/>
    </row>
    <row r="31" spans="1:4" ht="15.75" thickBot="1" x14ac:dyDescent="0.3">
      <c r="B31" s="39" t="s">
        <v>17</v>
      </c>
      <c r="C31" s="60">
        <f>Aporte</f>
        <v>750</v>
      </c>
      <c r="D31" s="61"/>
    </row>
    <row r="32" spans="1:4" ht="15.75" thickBot="1" x14ac:dyDescent="0.3"/>
    <row r="33" spans="2:4" x14ac:dyDescent="0.25">
      <c r="B33" s="40" t="s">
        <v>19</v>
      </c>
      <c r="C33" s="41" t="s">
        <v>20</v>
      </c>
      <c r="D33" s="42" t="s">
        <v>21</v>
      </c>
    </row>
    <row r="34" spans="2:4" x14ac:dyDescent="0.25">
      <c r="B34" s="8" t="s">
        <v>22</v>
      </c>
      <c r="C34" s="17">
        <f>VLOOKUP($C$30&amp;"-"&amp;B34,TABELA!$A:$D,4,FALSE)</f>
        <v>0.3</v>
      </c>
      <c r="D34" s="18">
        <f>C34*$C$31</f>
        <v>225</v>
      </c>
    </row>
    <row r="35" spans="2:4" x14ac:dyDescent="0.25">
      <c r="B35" s="9" t="s">
        <v>23</v>
      </c>
      <c r="C35" s="19">
        <f>VLOOKUP($C$30&amp;"-"&amp;B35,TABELA!$A:$D,4,FALSE)</f>
        <v>0.5</v>
      </c>
      <c r="D35" s="20">
        <f t="shared" ref="D35:D39" si="0">C35*$C$31</f>
        <v>375</v>
      </c>
    </row>
    <row r="36" spans="2:4" x14ac:dyDescent="0.25">
      <c r="B36" s="9" t="s">
        <v>24</v>
      </c>
      <c r="C36" s="19">
        <f>VLOOKUP($C$30&amp;"-"&amp;B36,TABELA!$A:$D,4,FALSE)</f>
        <v>0.1</v>
      </c>
      <c r="D36" s="20">
        <f t="shared" si="0"/>
        <v>75</v>
      </c>
    </row>
    <row r="37" spans="2:4" x14ac:dyDescent="0.25">
      <c r="B37" s="9" t="s">
        <v>25</v>
      </c>
      <c r="C37" s="19">
        <f>VLOOKUP($C$30&amp;"-"&amp;B37,TABELA!$A:$D,4,FALSE)</f>
        <v>0.1</v>
      </c>
      <c r="D37" s="20">
        <f t="shared" si="0"/>
        <v>75</v>
      </c>
    </row>
    <row r="38" spans="2:4" x14ac:dyDescent="0.25">
      <c r="B38" s="9" t="s">
        <v>26</v>
      </c>
      <c r="C38" s="19">
        <f>VLOOKUP($C$30&amp;"-"&amp;B38,TABELA!$A:$D,4,FALSE)</f>
        <v>0</v>
      </c>
      <c r="D38" s="20">
        <f>C38*$C$31</f>
        <v>0</v>
      </c>
    </row>
    <row r="39" spans="2:4" x14ac:dyDescent="0.25">
      <c r="B39" s="10" t="s">
        <v>27</v>
      </c>
      <c r="C39" s="21">
        <f>VLOOKUP($C$30&amp;"-"&amp;B39,TABELA!$A:$D,4,FALSE)</f>
        <v>0</v>
      </c>
      <c r="D39" s="22">
        <f t="shared" si="0"/>
        <v>0</v>
      </c>
    </row>
    <row r="40" spans="2:4" ht="15.75" thickBot="1" x14ac:dyDescent="0.3">
      <c r="B40" s="11"/>
      <c r="C40" s="23"/>
      <c r="D40" s="24">
        <f>SUM(D34:D39)</f>
        <v>750</v>
      </c>
    </row>
    <row r="41" spans="2:4" x14ac:dyDescent="0.25">
      <c r="B41" s="43"/>
      <c r="D41" s="44"/>
    </row>
    <row r="42" spans="2:4" x14ac:dyDescent="0.25">
      <c r="B42" s="43"/>
      <c r="D42" s="44"/>
    </row>
    <row r="43" spans="2:4" x14ac:dyDescent="0.25">
      <c r="B43" s="43"/>
      <c r="D43" s="44"/>
    </row>
    <row r="44" spans="2:4" x14ac:dyDescent="0.25">
      <c r="B44" s="43"/>
      <c r="D44" s="44"/>
    </row>
    <row r="45" spans="2:4" x14ac:dyDescent="0.25">
      <c r="B45" s="43"/>
      <c r="D45" s="44"/>
    </row>
    <row r="46" spans="2:4" x14ac:dyDescent="0.25">
      <c r="B46" s="43"/>
      <c r="D46" s="44"/>
    </row>
    <row r="47" spans="2:4" x14ac:dyDescent="0.25">
      <c r="B47" s="43"/>
      <c r="D47" s="44"/>
    </row>
    <row r="48" spans="2:4" x14ac:dyDescent="0.25">
      <c r="B48" s="43"/>
      <c r="D48" s="44"/>
    </row>
    <row r="49" spans="2:4" x14ac:dyDescent="0.25">
      <c r="B49" s="43"/>
      <c r="D49" s="44"/>
    </row>
    <row r="50" spans="2:4" x14ac:dyDescent="0.25">
      <c r="B50" s="43"/>
      <c r="D50" s="44"/>
    </row>
    <row r="51" spans="2:4" x14ac:dyDescent="0.25">
      <c r="B51" s="43"/>
      <c r="D51" s="44"/>
    </row>
    <row r="52" spans="2:4" x14ac:dyDescent="0.25">
      <c r="B52" s="43"/>
      <c r="D52" s="44"/>
    </row>
    <row r="53" spans="2:4" x14ac:dyDescent="0.25">
      <c r="B53" s="43"/>
      <c r="D53" s="44"/>
    </row>
    <row r="54" spans="2:4" ht="15.75" thickBot="1" x14ac:dyDescent="0.3">
      <c r="B54" s="45"/>
      <c r="C54" s="46"/>
      <c r="D54" s="47"/>
    </row>
    <row r="65" s="27" customFormat="1" x14ac:dyDescent="0.25"/>
    <row r="66" s="27" customFormat="1" x14ac:dyDescent="0.25"/>
    <row r="67" s="27" customFormat="1" x14ac:dyDescent="0.25"/>
    <row r="68" s="27" customFormat="1" x14ac:dyDescent="0.25"/>
    <row r="69" s="27" customFormat="1" x14ac:dyDescent="0.25"/>
    <row r="70" s="27" customFormat="1" x14ac:dyDescent="0.25"/>
    <row r="71" s="27" customFormat="1" x14ac:dyDescent="0.25"/>
  </sheetData>
  <sheetProtection algorithmName="SHA-512" hashValue="nwoHIMvFCnc6q/lYRw2HoYb1KmjWtey70Qjb3qvk3zS1ZEOHGwzNJ3lpED9JTfCzKi0B/mff6YvSjZwusk4ltw==" saltValue="7q8Idfdo09HRDpGrwyNK9A==" spinCount="100000" sheet="1" objects="1" scenarios="1"/>
  <mergeCells count="13">
    <mergeCell ref="C31:D31"/>
    <mergeCell ref="B22:C22"/>
    <mergeCell ref="B16:C16"/>
    <mergeCell ref="B17:C17"/>
    <mergeCell ref="B18:C18"/>
    <mergeCell ref="B19:C19"/>
    <mergeCell ref="B20:C20"/>
    <mergeCell ref="B11:C11"/>
    <mergeCell ref="B12:C12"/>
    <mergeCell ref="B13:C13"/>
    <mergeCell ref="B10:D10"/>
    <mergeCell ref="C30:D30"/>
    <mergeCell ref="B15:D15"/>
  </mergeCells>
  <dataValidations count="1">
    <dataValidation type="list" allowBlank="1" showInputMessage="1" showErrorMessage="1" sqref="C30" xr:uid="{5A856F4D-6754-4B35-9BF4-B1EE2D6588BF}">
      <formula1>"CONSERVADOR,MODERADO,AGRESSIVO"</formula1>
    </dataValidation>
  </dataValidations>
  <pageMargins left="0.511811024" right="0.511811024" top="0.78740157499999996" bottom="0.78740157499999996" header="0.31496062000000002" footer="0.31496062000000002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56BD87-2575-46EE-A674-9656C0EF523D}">
  <sheetPr>
    <tabColor rgb="FF002060"/>
  </sheetPr>
  <dimension ref="A1:D19"/>
  <sheetViews>
    <sheetView showGridLines="0" workbookViewId="0">
      <selection activeCell="C29" sqref="C29"/>
    </sheetView>
  </sheetViews>
  <sheetFormatPr defaultRowHeight="15" x14ac:dyDescent="0.25"/>
  <cols>
    <col min="1" max="1" width="33.85546875" bestFit="1" customWidth="1"/>
    <col min="2" max="2" width="14.7109375" bestFit="1" customWidth="1"/>
    <col min="3" max="3" width="19" bestFit="1" customWidth="1"/>
    <col min="4" max="4" width="4.5703125" style="6" bestFit="1" customWidth="1"/>
  </cols>
  <sheetData>
    <row r="1" spans="1:4" x14ac:dyDescent="0.25">
      <c r="A1" s="2" t="s">
        <v>30</v>
      </c>
      <c r="B1" s="2" t="s">
        <v>18</v>
      </c>
      <c r="C1" s="2" t="s">
        <v>19</v>
      </c>
      <c r="D1" s="5" t="s">
        <v>29</v>
      </c>
    </row>
    <row r="2" spans="1:4" x14ac:dyDescent="0.25">
      <c r="A2" t="str">
        <f>B2&amp;"-"&amp;C2</f>
        <v>CONSERVADOR-PAPEL</v>
      </c>
      <c r="B2" t="s">
        <v>28</v>
      </c>
      <c r="C2" s="1" t="s">
        <v>22</v>
      </c>
      <c r="D2" s="6">
        <v>0.3</v>
      </c>
    </row>
    <row r="3" spans="1:4" x14ac:dyDescent="0.25">
      <c r="A3" t="str">
        <f t="shared" ref="A3:A19" si="0">B3&amp;"-"&amp;C3</f>
        <v>CONSERVADOR-TIJOLO</v>
      </c>
      <c r="B3" t="s">
        <v>28</v>
      </c>
      <c r="C3" s="1" t="s">
        <v>23</v>
      </c>
      <c r="D3" s="6">
        <v>0.5</v>
      </c>
    </row>
    <row r="4" spans="1:4" x14ac:dyDescent="0.25">
      <c r="A4" t="str">
        <f t="shared" si="0"/>
        <v>CONSERVADOR-HÍBRIDOS</v>
      </c>
      <c r="B4" t="s">
        <v>28</v>
      </c>
      <c r="C4" s="1" t="s">
        <v>24</v>
      </c>
      <c r="D4" s="6">
        <v>0.1</v>
      </c>
    </row>
    <row r="5" spans="1:4" x14ac:dyDescent="0.25">
      <c r="A5" t="str">
        <f t="shared" si="0"/>
        <v>CONSERVADOR-FOFs</v>
      </c>
      <c r="B5" t="s">
        <v>28</v>
      </c>
      <c r="C5" s="1" t="s">
        <v>25</v>
      </c>
      <c r="D5" s="6">
        <v>0.1</v>
      </c>
    </row>
    <row r="6" spans="1:4" x14ac:dyDescent="0.25">
      <c r="A6" t="str">
        <f t="shared" si="0"/>
        <v>CONSERVADOR-DESENVOLVIMENTO</v>
      </c>
      <c r="B6" t="s">
        <v>28</v>
      </c>
      <c r="C6" s="1" t="s">
        <v>26</v>
      </c>
      <c r="D6" s="6">
        <v>0</v>
      </c>
    </row>
    <row r="7" spans="1:4" ht="15.75" thickBot="1" x14ac:dyDescent="0.3">
      <c r="A7" s="3" t="str">
        <f t="shared" si="0"/>
        <v>CONSERVADOR-HOTELARIAS</v>
      </c>
      <c r="B7" s="3" t="s">
        <v>28</v>
      </c>
      <c r="C7" s="4" t="s">
        <v>27</v>
      </c>
      <c r="D7" s="7">
        <v>0</v>
      </c>
    </row>
    <row r="8" spans="1:4" x14ac:dyDescent="0.25">
      <c r="A8" t="str">
        <f t="shared" si="0"/>
        <v>MODERADO-PAPEL</v>
      </c>
      <c r="B8" t="s">
        <v>31</v>
      </c>
      <c r="C8" s="1" t="s">
        <v>22</v>
      </c>
      <c r="D8" s="6">
        <v>0.32</v>
      </c>
    </row>
    <row r="9" spans="1:4" x14ac:dyDescent="0.25">
      <c r="A9" t="str">
        <f t="shared" si="0"/>
        <v>MODERADO-TIJOLO</v>
      </c>
      <c r="B9" t="s">
        <v>31</v>
      </c>
      <c r="C9" s="1" t="s">
        <v>23</v>
      </c>
      <c r="D9" s="6">
        <v>0.35</v>
      </c>
    </row>
    <row r="10" spans="1:4" x14ac:dyDescent="0.25">
      <c r="A10" t="str">
        <f t="shared" si="0"/>
        <v>MODERADO-HÍBRIDOS</v>
      </c>
      <c r="B10" t="s">
        <v>31</v>
      </c>
      <c r="C10" s="1" t="s">
        <v>24</v>
      </c>
      <c r="D10" s="6">
        <v>0.08</v>
      </c>
    </row>
    <row r="11" spans="1:4" x14ac:dyDescent="0.25">
      <c r="A11" t="str">
        <f t="shared" si="0"/>
        <v>MODERADO-FOFs</v>
      </c>
      <c r="B11" t="s">
        <v>31</v>
      </c>
      <c r="C11" s="1" t="s">
        <v>25</v>
      </c>
      <c r="D11" s="6">
        <v>0.05</v>
      </c>
    </row>
    <row r="12" spans="1:4" x14ac:dyDescent="0.25">
      <c r="A12" t="str">
        <f t="shared" si="0"/>
        <v>MODERADO-DESENVOLVIMENTO</v>
      </c>
      <c r="B12" t="s">
        <v>31</v>
      </c>
      <c r="C12" s="1" t="s">
        <v>26</v>
      </c>
      <c r="D12" s="6">
        <v>0.1</v>
      </c>
    </row>
    <row r="13" spans="1:4" ht="15.75" thickBot="1" x14ac:dyDescent="0.3">
      <c r="A13" s="3" t="str">
        <f t="shared" si="0"/>
        <v>MODERADO-HOTELARIAS</v>
      </c>
      <c r="B13" s="3" t="s">
        <v>31</v>
      </c>
      <c r="C13" s="4" t="s">
        <v>27</v>
      </c>
      <c r="D13" s="7">
        <v>0.1</v>
      </c>
    </row>
    <row r="14" spans="1:4" x14ac:dyDescent="0.25">
      <c r="A14" t="str">
        <f t="shared" si="0"/>
        <v>AGRESSIVO-PAPEL</v>
      </c>
      <c r="B14" t="s">
        <v>16</v>
      </c>
      <c r="C14" s="1" t="s">
        <v>22</v>
      </c>
      <c r="D14" s="6">
        <v>0.5</v>
      </c>
    </row>
    <row r="15" spans="1:4" x14ac:dyDescent="0.25">
      <c r="A15" t="str">
        <f t="shared" si="0"/>
        <v>AGRESSIVO-TIJOLO</v>
      </c>
      <c r="B15" t="s">
        <v>16</v>
      </c>
      <c r="C15" s="1" t="s">
        <v>23</v>
      </c>
      <c r="D15" s="6">
        <v>0.1</v>
      </c>
    </row>
    <row r="16" spans="1:4" x14ac:dyDescent="0.25">
      <c r="A16" t="str">
        <f t="shared" si="0"/>
        <v>AGRESSIVO-HÍBRIDOS</v>
      </c>
      <c r="B16" t="s">
        <v>16</v>
      </c>
      <c r="C16" s="1" t="s">
        <v>24</v>
      </c>
      <c r="D16" s="6">
        <v>0.05</v>
      </c>
    </row>
    <row r="17" spans="1:4" x14ac:dyDescent="0.25">
      <c r="A17" t="str">
        <f t="shared" si="0"/>
        <v>AGRESSIVO-FOFs</v>
      </c>
      <c r="B17" t="s">
        <v>16</v>
      </c>
      <c r="C17" s="1" t="s">
        <v>25</v>
      </c>
      <c r="D17" s="6">
        <v>0.05</v>
      </c>
    </row>
    <row r="18" spans="1:4" x14ac:dyDescent="0.25">
      <c r="A18" t="str">
        <f t="shared" si="0"/>
        <v>AGRESSIVO-DESENVOLVIMENTO</v>
      </c>
      <c r="B18" t="s">
        <v>16</v>
      </c>
      <c r="C18" s="1" t="s">
        <v>26</v>
      </c>
      <c r="D18" s="6">
        <v>0.2</v>
      </c>
    </row>
    <row r="19" spans="1:4" x14ac:dyDescent="0.25">
      <c r="A19" t="str">
        <f t="shared" si="0"/>
        <v>AGRESSIVO-HOTELARIAS</v>
      </c>
      <c r="B19" t="s">
        <v>16</v>
      </c>
      <c r="C19" s="1" t="s">
        <v>27</v>
      </c>
      <c r="D19" s="6">
        <v>0.1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2</vt:i4>
      </vt:variant>
      <vt:variant>
        <vt:lpstr>Intervalos Nomeados</vt:lpstr>
      </vt:variant>
      <vt:variant>
        <vt:i4>6</vt:i4>
      </vt:variant>
    </vt:vector>
  </HeadingPairs>
  <TitlesOfParts>
    <vt:vector size="8" baseType="lpstr">
      <vt:lpstr>APP</vt:lpstr>
      <vt:lpstr>TABELA</vt:lpstr>
      <vt:lpstr>Aporte</vt:lpstr>
      <vt:lpstr>Qtd_anos</vt:lpstr>
      <vt:lpstr>Rendimento_carteira</vt:lpstr>
      <vt:lpstr>Salario</vt:lpstr>
      <vt:lpstr>sugestao_investimento</vt:lpstr>
      <vt:lpstr>Taxa_mensal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Jéssica dos Santos Novais</dc:creator>
  <cp:lastModifiedBy>Jéssica Novais</cp:lastModifiedBy>
  <dcterms:created xsi:type="dcterms:W3CDTF">2015-06-05T18:19:34Z</dcterms:created>
  <dcterms:modified xsi:type="dcterms:W3CDTF">2025-06-21T03:20:13Z</dcterms:modified>
</cp:coreProperties>
</file>