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220" yWindow="0" windowWidth="29480" windowHeight="19880" tabRatio="500" firstSheet="1" activeTab="9"/>
  </bookViews>
  <sheets>
    <sheet name="A1" sheetId="3" r:id="rId1"/>
    <sheet name="A2" sheetId="4" r:id="rId2"/>
    <sheet name="B1" sheetId="6" r:id="rId3"/>
    <sheet name="B2" sheetId="7" r:id="rId4"/>
    <sheet name="C1" sheetId="1" r:id="rId5"/>
    <sheet name="C2" sheetId="2" r:id="rId6"/>
    <sheet name="D1" sheetId="5" r:id="rId7"/>
    <sheet name="D2" sheetId="10" r:id="rId8"/>
    <sheet name="Absolute graph" sheetId="8" r:id="rId9"/>
    <sheet name="Relative graph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6" l="1"/>
  <c r="K7" i="6"/>
  <c r="K6" i="6"/>
  <c r="K5" i="6"/>
  <c r="K4" i="6"/>
  <c r="K3" i="6"/>
  <c r="K2" i="6"/>
  <c r="K8" i="7"/>
  <c r="K7" i="7"/>
  <c r="K6" i="7"/>
  <c r="K5" i="7"/>
  <c r="K4" i="7"/>
  <c r="K3" i="7"/>
  <c r="K2" i="7"/>
  <c r="K8" i="1"/>
  <c r="K7" i="1"/>
  <c r="K6" i="1"/>
  <c r="K5" i="1"/>
  <c r="K4" i="1"/>
  <c r="K3" i="1"/>
  <c r="K2" i="1"/>
  <c r="K8" i="2"/>
  <c r="K7" i="2"/>
  <c r="K6" i="2"/>
  <c r="K5" i="2"/>
  <c r="K4" i="2"/>
  <c r="K3" i="2"/>
  <c r="K2" i="2"/>
  <c r="K8" i="5"/>
  <c r="K7" i="5"/>
  <c r="K6" i="5"/>
  <c r="K5" i="5"/>
  <c r="K4" i="5"/>
  <c r="K3" i="5"/>
  <c r="K2" i="5"/>
  <c r="K9" i="10"/>
  <c r="K8" i="10"/>
  <c r="K7" i="10"/>
  <c r="K6" i="10"/>
  <c r="K5" i="10"/>
  <c r="K4" i="10"/>
  <c r="K3" i="10"/>
  <c r="K2" i="10"/>
  <c r="I9" i="10"/>
  <c r="I8" i="10"/>
  <c r="I7" i="10"/>
  <c r="I6" i="10"/>
  <c r="I5" i="10"/>
  <c r="I4" i="10"/>
  <c r="I3" i="10"/>
  <c r="I2" i="10"/>
  <c r="H9" i="10"/>
  <c r="H8" i="10"/>
  <c r="H7" i="10"/>
  <c r="H6" i="10"/>
  <c r="H5" i="10"/>
  <c r="H4" i="10"/>
  <c r="H3" i="10"/>
  <c r="H2" i="10"/>
  <c r="I2" i="3"/>
  <c r="H7" i="3"/>
  <c r="I7" i="3"/>
  <c r="H6" i="3"/>
  <c r="I6" i="3"/>
  <c r="H5" i="3"/>
  <c r="I5" i="3"/>
  <c r="H4" i="3"/>
  <c r="I4" i="3"/>
  <c r="H3" i="3"/>
  <c r="I3" i="3"/>
  <c r="H2" i="3"/>
  <c r="I2" i="5"/>
  <c r="I3" i="5"/>
  <c r="I4" i="5"/>
  <c r="I5" i="5"/>
  <c r="I7" i="5"/>
  <c r="I8" i="5"/>
  <c r="H6" i="7"/>
  <c r="I6" i="7"/>
  <c r="H4" i="7"/>
  <c r="I4" i="7"/>
  <c r="H3" i="7"/>
  <c r="I3" i="7"/>
  <c r="H2" i="7"/>
  <c r="I2" i="7"/>
  <c r="H6" i="6"/>
  <c r="I6" i="6"/>
  <c r="H4" i="6"/>
  <c r="I4" i="6"/>
  <c r="H3" i="6"/>
  <c r="I3" i="6"/>
  <c r="H2" i="6"/>
  <c r="I2" i="6"/>
  <c r="H8" i="5"/>
  <c r="H7" i="5"/>
  <c r="H5" i="5"/>
  <c r="H4" i="5"/>
  <c r="H3" i="5"/>
  <c r="H2" i="5"/>
  <c r="H8" i="4"/>
  <c r="I8" i="4"/>
  <c r="H7" i="4"/>
  <c r="I7" i="4"/>
  <c r="H6" i="4"/>
  <c r="I6" i="4"/>
  <c r="H5" i="4"/>
  <c r="I5" i="4"/>
  <c r="H4" i="4"/>
  <c r="I4" i="4"/>
  <c r="H3" i="4"/>
  <c r="I3" i="4"/>
  <c r="H2" i="4"/>
  <c r="I2" i="4"/>
  <c r="H8" i="2"/>
  <c r="I8" i="2"/>
  <c r="H7" i="2"/>
  <c r="I7" i="2"/>
  <c r="H6" i="2"/>
  <c r="I6" i="2"/>
  <c r="H5" i="2"/>
  <c r="I5" i="2"/>
  <c r="H4" i="2"/>
  <c r="I4" i="2"/>
  <c r="H3" i="2"/>
  <c r="I3" i="2"/>
  <c r="H2" i="2"/>
  <c r="I2" i="2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<sst xmlns="http://schemas.openxmlformats.org/spreadsheetml/2006/main" count="220" uniqueCount="34">
  <si>
    <t>0ft</t>
  </si>
  <si>
    <t>71:61:E5:F3:F8:73</t>
  </si>
  <si>
    <t>LightBlue</t>
  </si>
  <si>
    <t>5ft</t>
  </si>
  <si>
    <t>10ft</t>
  </si>
  <si>
    <t>15ft</t>
  </si>
  <si>
    <t>20ft</t>
  </si>
  <si>
    <t>25ft</t>
  </si>
  <si>
    <t>30ft</t>
  </si>
  <si>
    <t>50:B5:92:1E:9F:09</t>
  </si>
  <si>
    <t>6A:17:CC:B8:A6:C5</t>
  </si>
  <si>
    <t>A1-B1</t>
  </si>
  <si>
    <t>A1-B2</t>
  </si>
  <si>
    <t>A1-C1</t>
  </si>
  <si>
    <t>A1-C2</t>
  </si>
  <si>
    <t>A1-D1</t>
  </si>
  <si>
    <t>Distance</t>
  </si>
  <si>
    <t>Bluetooth address</t>
  </si>
  <si>
    <t>Name of Bluetooth Device</t>
  </si>
  <si>
    <t>Starting Time (sec)</t>
  </si>
  <si>
    <t>Ending Time (sec)</t>
  </si>
  <si>
    <t>Length of Trial</t>
  </si>
  <si>
    <t># of Transmissions Received</t>
  </si>
  <si>
    <t>Transmissions per sec</t>
  </si>
  <si>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</si>
  <si>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</si>
  <si>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</si>
  <si>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</si>
  <si>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</si>
  <si>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</si>
  <si>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</si>
  <si>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51:FC:6C:5D:13:B4</t>
  </si>
  <si>
    <t>35ft</t>
  </si>
  <si>
    <t>A1-D2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</si>
</sst>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marker>
            <c:symbol val="none"/>
          </c:marker>
          <c:cat>
            <c:strRef>
              <c:f>'A1'!$A$2:$A$8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'A1'!$I$2:$I$8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A2'</c:v>
          </c:tx>
          <c:marker>
            <c:symbol val="none"/>
          </c:marker>
          <c:val>
            <c:numRef>
              <c:f>'A2'!$I$2:$I$8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97720"/>
        <c:axId val="392504616"/>
      </c:lineChart>
      <c:catAx>
        <c:axId val="39249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 Pi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2504616"/>
        <c:crosses val="autoZero"/>
        <c:auto val="1"/>
        <c:lblAlgn val="ctr"/>
        <c:lblOffset val="100"/>
        <c:noMultiLvlLbl val="0"/>
      </c:catAx>
      <c:valAx>
        <c:axId val="392504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49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</c:v>
          </c:tx>
          <c:marker>
            <c:symbol val="none"/>
          </c:marker>
          <c:cat>
            <c:strRef>
              <c:f>'B1'!$A$2:$A$8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B2</c:v>
          </c:tx>
          <c:marker>
            <c:symbol val="none"/>
          </c:marker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88632"/>
        <c:axId val="392594392"/>
      </c:lineChart>
      <c:catAx>
        <c:axId val="39258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</a:t>
                </a:r>
                <a:r>
                  <a:rPr lang="en-US" baseline="0"/>
                  <a:t> Pi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92594392"/>
        <c:crosses val="autoZero"/>
        <c:auto val="1"/>
        <c:lblAlgn val="ctr"/>
        <c:lblOffset val="100"/>
        <c:noMultiLvlLbl val="0"/>
      </c:catAx>
      <c:valAx>
        <c:axId val="39259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58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 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marker>
            <c:symbol val="none"/>
          </c:marker>
          <c:cat>
            <c:strRef>
              <c:f>'C1'!$A$2:$A$8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C2</c:v>
          </c:tx>
          <c:marker>
            <c:symbol val="none"/>
          </c:marker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41624"/>
        <c:axId val="392647384"/>
      </c:lineChart>
      <c:catAx>
        <c:axId val="39264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</a:t>
                </a:r>
                <a:r>
                  <a:rPr lang="en-US" baseline="0"/>
                  <a:t> Pi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92647384"/>
        <c:crosses val="autoZero"/>
        <c:auto val="1"/>
        <c:lblAlgn val="ctr"/>
        <c:lblOffset val="100"/>
        <c:noMultiLvlLbl val="0"/>
      </c:catAx>
      <c:valAx>
        <c:axId val="39264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Times Seen (per 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64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Exercise 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D1</c:v>
          </c:tx>
          <c:marker>
            <c:symbol val="none"/>
          </c:marker>
          <c:cat>
            <c:strRef>
              <c:f>'D1'!$A$2:$A$8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D2</c:v>
          </c:tx>
          <c:marker>
            <c:symbol val="none"/>
          </c:marker>
          <c:val>
            <c:numRef>
              <c:f>'D2'!$I$2:$I$9</c:f>
              <c:numCache>
                <c:formatCode>General</c:formatCode>
                <c:ptCount val="8"/>
                <c:pt idx="0">
                  <c:v>53.54705085263797</c:v>
                </c:pt>
                <c:pt idx="1">
                  <c:v>34.3471438960699</c:v>
                </c:pt>
                <c:pt idx="2">
                  <c:v>12.86089865416316</c:v>
                </c:pt>
                <c:pt idx="3">
                  <c:v>8.573290225419121</c:v>
                </c:pt>
                <c:pt idx="4">
                  <c:v>3.6</c:v>
                </c:pt>
                <c:pt idx="5">
                  <c:v>2.5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3944"/>
        <c:axId val="392699464"/>
      </c:lineChart>
      <c:catAx>
        <c:axId val="3926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Raspberry Pi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2699464"/>
        <c:crosses val="autoZero"/>
        <c:auto val="1"/>
        <c:lblAlgn val="ctr"/>
        <c:lblOffset val="100"/>
        <c:noMultiLvlLbl val="0"/>
      </c:catAx>
      <c:valAx>
        <c:axId val="39269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Times Seen (per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69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000"/>
              <a:t>Distance at 0 Feet With Rotation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'A1'!$I$2:$I$8</c:f>
              <c:numCache>
                <c:formatCode>General</c:formatCode>
                <c:ptCount val="7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A2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'A2'!$I$2:$I$8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</c:ser>
        <c:ser>
          <c:idx val="2"/>
          <c:order val="2"/>
          <c:tx>
            <c:v>B1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'B1'!$I$2:$I$8</c:f>
              <c:numCache>
                <c:formatCode>General</c:formatCode>
                <c:ptCount val="7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v>B2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'B2'!$I$2:$I$8</c:f>
              <c:numCache>
                <c:formatCode>General</c:formatCode>
                <c:ptCount val="7"/>
                <c:pt idx="0">
                  <c:v>53.99471124750767</c:v>
                </c:pt>
                <c:pt idx="1">
                  <c:v>15.00341991233595</c:v>
                </c:pt>
                <c:pt idx="2">
                  <c:v>12.51155696574682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v>C1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'C1'!$I$2:$I$8</c:f>
              <c:numCache>
                <c:formatCode>General</c:formatCode>
                <c:ptCount val="7"/>
                <c:pt idx="0">
                  <c:v>54.91924074616914</c:v>
                </c:pt>
                <c:pt idx="1">
                  <c:v>11.96460357428748</c:v>
                </c:pt>
                <c:pt idx="2">
                  <c:v>1.9</c:v>
                </c:pt>
                <c:pt idx="3">
                  <c:v>4.755235074159449</c:v>
                </c:pt>
                <c:pt idx="4">
                  <c:v>1.988530913495015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v>C2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'C2'!$I$2:$I$8</c:f>
              <c:numCache>
                <c:formatCode>General</c:formatCode>
                <c:ptCount val="7"/>
                <c:pt idx="0">
                  <c:v>54.68501572855828</c:v>
                </c:pt>
                <c:pt idx="1">
                  <c:v>28.22262863898062</c:v>
                </c:pt>
                <c:pt idx="2">
                  <c:v>3.3</c:v>
                </c:pt>
                <c:pt idx="3">
                  <c:v>4.295312851177188</c:v>
                </c:pt>
                <c:pt idx="4">
                  <c:v>1.1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</c:ser>
        <c:ser>
          <c:idx val="6"/>
          <c:order val="6"/>
          <c:tx>
            <c:v>D1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'D1'!$I$2:$I$8</c:f>
              <c:numCache>
                <c:formatCode>General</c:formatCode>
                <c:ptCount val="7"/>
                <c:pt idx="0">
                  <c:v>54.67214704374206</c:v>
                </c:pt>
                <c:pt idx="1">
                  <c:v>20.09798417400587</c:v>
                </c:pt>
                <c:pt idx="2">
                  <c:v>8.669316581882128</c:v>
                </c:pt>
                <c:pt idx="3">
                  <c:v>0.1</c:v>
                </c:pt>
                <c:pt idx="4">
                  <c:v>0.0</c:v>
                </c:pt>
                <c:pt idx="5">
                  <c:v>0.4</c:v>
                </c:pt>
                <c:pt idx="6">
                  <c:v>0.2</c:v>
                </c:pt>
              </c:numCache>
            </c:numRef>
          </c:val>
        </c:ser>
        <c:ser>
          <c:idx val="7"/>
          <c:order val="7"/>
          <c:tx>
            <c:v>D2</c:v>
          </c:tx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'D2'!$I$2:$I$9</c:f>
              <c:numCache>
                <c:formatCode>General</c:formatCode>
                <c:ptCount val="8"/>
                <c:pt idx="0">
                  <c:v>53.54705085263797</c:v>
                </c:pt>
                <c:pt idx="1">
                  <c:v>34.3471438960699</c:v>
                </c:pt>
                <c:pt idx="2">
                  <c:v>12.86089865416316</c:v>
                </c:pt>
                <c:pt idx="3">
                  <c:v>8.573290225419121</c:v>
                </c:pt>
                <c:pt idx="4">
                  <c:v>3.6</c:v>
                </c:pt>
                <c:pt idx="5">
                  <c:v>2.5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763128"/>
        <c:axId val="392766104"/>
      </c:barChart>
      <c:catAx>
        <c:axId val="39276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 (feet)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92766104"/>
        <c:crosses val="autoZero"/>
        <c:auto val="1"/>
        <c:lblAlgn val="ctr"/>
        <c:lblOffset val="100"/>
        <c:noMultiLvlLbl val="0"/>
      </c:catAx>
      <c:valAx>
        <c:axId val="39276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Times seen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92763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000"/>
              <a:t>Relative Rotation Graph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B1-A1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'B1'!$K$2:$K$8</c:f>
              <c:numCache>
                <c:formatCode>General</c:formatCode>
                <c:ptCount val="7"/>
                <c:pt idx="0">
                  <c:v>-0.0321149122967483</c:v>
                </c:pt>
                <c:pt idx="1">
                  <c:v>-21.42167595168938</c:v>
                </c:pt>
                <c:pt idx="2">
                  <c:v>6.769204203608621</c:v>
                </c:pt>
                <c:pt idx="3">
                  <c:v>-0.779342242439048</c:v>
                </c:pt>
                <c:pt idx="4">
                  <c:v>-0.5</c:v>
                </c:pt>
                <c:pt idx="5">
                  <c:v>-0.2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B2-A1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'B2'!$K$2:$K$8</c:f>
              <c:numCache>
                <c:formatCode>General</c:formatCode>
                <c:ptCount val="7"/>
                <c:pt idx="0">
                  <c:v>-1.399485366657799</c:v>
                </c:pt>
                <c:pt idx="1">
                  <c:v>-23.82158631568369</c:v>
                </c:pt>
                <c:pt idx="2">
                  <c:v>4.211556965746817</c:v>
                </c:pt>
                <c:pt idx="3">
                  <c:v>-0.779342242439048</c:v>
                </c:pt>
                <c:pt idx="4">
                  <c:v>-0.5</c:v>
                </c:pt>
                <c:pt idx="5">
                  <c:v>-0.2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C1-A1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'C1'!$K$2:$K$8</c:f>
              <c:numCache>
                <c:formatCode>General</c:formatCode>
                <c:ptCount val="7"/>
                <c:pt idx="0">
                  <c:v>-0.474955867996329</c:v>
                </c:pt>
                <c:pt idx="1">
                  <c:v>-26.86040265373215</c:v>
                </c:pt>
                <c:pt idx="2">
                  <c:v>-6.4</c:v>
                </c:pt>
                <c:pt idx="3">
                  <c:v>3.975892831720401</c:v>
                </c:pt>
                <c:pt idx="4">
                  <c:v>1.388530913495015</c:v>
                </c:pt>
                <c:pt idx="5">
                  <c:v>-0.2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v>C2-A1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'C2'!$K$2:$K$8</c:f>
              <c:numCache>
                <c:formatCode>General</c:formatCode>
                <c:ptCount val="7"/>
                <c:pt idx="0">
                  <c:v>-0.709180885607189</c:v>
                </c:pt>
                <c:pt idx="1">
                  <c:v>-10.60237758903902</c:v>
                </c:pt>
                <c:pt idx="2">
                  <c:v>-5.000000000000001</c:v>
                </c:pt>
                <c:pt idx="3">
                  <c:v>3.51597060873814</c:v>
                </c:pt>
                <c:pt idx="4">
                  <c:v>0.5</c:v>
                </c:pt>
                <c:pt idx="5">
                  <c:v>-0.1</c:v>
                </c:pt>
                <c:pt idx="6">
                  <c:v>0.1</c:v>
                </c:pt>
              </c:numCache>
            </c:numRef>
          </c:val>
        </c:ser>
        <c:ser>
          <c:idx val="4"/>
          <c:order val="4"/>
          <c:tx>
            <c:v>D1-A1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'D1'!$K$2:$K$8</c:f>
              <c:numCache>
                <c:formatCode>General</c:formatCode>
                <c:ptCount val="7"/>
                <c:pt idx="0">
                  <c:v>-0.722049570423408</c:v>
                </c:pt>
                <c:pt idx="1">
                  <c:v>-18.72702205401377</c:v>
                </c:pt>
                <c:pt idx="2">
                  <c:v>0.369316581882128</c:v>
                </c:pt>
                <c:pt idx="3">
                  <c:v>-0.679342242439048</c:v>
                </c:pt>
                <c:pt idx="4">
                  <c:v>-0.6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</c:ser>
        <c:ser>
          <c:idx val="5"/>
          <c:order val="5"/>
          <c:tx>
            <c:v>D2-A1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'D2'!$A$2:$A$9</c:f>
              <c:strCache>
                <c:ptCount val="8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</c:strCache>
            </c:strRef>
          </c:cat>
          <c:val>
            <c:numRef>
              <c:f>'D2'!$K$2:$K$9</c:f>
              <c:numCache>
                <c:formatCode>General</c:formatCode>
                <c:ptCount val="8"/>
                <c:pt idx="0">
                  <c:v>-1.8471457615275</c:v>
                </c:pt>
                <c:pt idx="1">
                  <c:v>-4.47786233194973</c:v>
                </c:pt>
                <c:pt idx="2">
                  <c:v>4.560898654163157</c:v>
                </c:pt>
                <c:pt idx="3">
                  <c:v>7.793947982980073</c:v>
                </c:pt>
                <c:pt idx="4">
                  <c:v>3.0</c:v>
                </c:pt>
                <c:pt idx="5">
                  <c:v>2.3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812536"/>
        <c:axId val="392815672"/>
      </c:barChart>
      <c:catAx>
        <c:axId val="39281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 (feet)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92815672"/>
        <c:crosses val="autoZero"/>
        <c:auto val="1"/>
        <c:lblAlgn val="ctr"/>
        <c:lblOffset val="100"/>
        <c:noMultiLvlLbl val="0"/>
      </c:catAx>
      <c:valAx>
        <c:axId val="39281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Number of more times seen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92812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19</xdr:row>
      <xdr:rowOff>139700</xdr:rowOff>
    </xdr:from>
    <xdr:to>
      <xdr:col>8</xdr:col>
      <xdr:colOff>1295400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19</xdr:row>
      <xdr:rowOff>139700</xdr:rowOff>
    </xdr:from>
    <xdr:to>
      <xdr:col>8</xdr:col>
      <xdr:colOff>838200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19</xdr:row>
      <xdr:rowOff>139700</xdr:rowOff>
    </xdr:from>
    <xdr:to>
      <xdr:col>8</xdr:col>
      <xdr:colOff>1028700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101600</xdr:rowOff>
    </xdr:from>
    <xdr:to>
      <xdr:col>10</xdr:col>
      <xdr:colOff>63500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63500</xdr:rowOff>
    </xdr:from>
    <xdr:to>
      <xdr:col>16</xdr:col>
      <xdr:colOff>317500</xdr:colOff>
      <xdr:row>49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17</xdr:col>
      <xdr:colOff>393700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I14" sqref="I14"/>
    </sheetView>
  </sheetViews>
  <sheetFormatPr baseColWidth="10" defaultRowHeight="15" x14ac:dyDescent="0"/>
  <cols>
    <col min="3" max="3" width="17.5" customWidth="1"/>
    <col min="4" max="4" width="22.83203125" customWidth="1"/>
    <col min="5" max="5" width="24.33203125" customWidth="1"/>
    <col min="6" max="6" width="20.33203125" customWidth="1"/>
    <col min="7" max="7" width="17.5" customWidth="1"/>
    <col min="8" max="8" width="14" customWidth="1"/>
    <col min="9" max="9" width="19.5" customWidth="1"/>
  </cols>
  <sheetData>
    <row r="1" spans="1:9">
      <c r="A1" s="5" t="s">
        <v>16</v>
      </c>
      <c r="B1" s="5"/>
      <c r="C1" s="5" t="s">
        <v>17</v>
      </c>
      <c r="D1" s="5" t="s">
        <v>18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23</v>
      </c>
    </row>
    <row r="2" spans="1:9">
      <c r="A2" t="s">
        <v>0</v>
      </c>
      <c r="B2">
        <v>1</v>
      </c>
      <c r="C2" t="s">
        <v>10</v>
      </c>
      <c r="D2" t="s">
        <v>2</v>
      </c>
      <c r="E2">
        <v>592</v>
      </c>
      <c r="F2" s="1">
        <v>1388845408.97613</v>
      </c>
      <c r="G2" s="1">
        <v>1388845419.6631701</v>
      </c>
      <c r="H2">
        <f t="shared" ref="H2:H7" si="0">G2-F2</f>
        <v>10.687040090560913</v>
      </c>
      <c r="I2">
        <f>E2/MAX(H2,10)</f>
        <v>55.394196614165473</v>
      </c>
    </row>
    <row r="3" spans="1:9">
      <c r="A3" t="s">
        <v>3</v>
      </c>
      <c r="B3">
        <v>2</v>
      </c>
      <c r="C3" t="s">
        <v>10</v>
      </c>
      <c r="D3" t="s">
        <v>2</v>
      </c>
      <c r="E3">
        <v>470</v>
      </c>
      <c r="F3" s="1">
        <v>1388845447.37568</v>
      </c>
      <c r="G3" s="1">
        <v>1388845459.4812801</v>
      </c>
      <c r="H3">
        <f t="shared" si="0"/>
        <v>12.105600118637085</v>
      </c>
      <c r="I3">
        <f t="shared" ref="I3:I7" si="1">E3/MAX(H3,10)</f>
        <v>38.825006228019632</v>
      </c>
    </row>
    <row r="4" spans="1:9">
      <c r="A4" t="s">
        <v>4</v>
      </c>
      <c r="B4">
        <v>3</v>
      </c>
      <c r="C4" t="s">
        <v>10</v>
      </c>
      <c r="D4" t="s">
        <v>2</v>
      </c>
      <c r="E4">
        <v>83</v>
      </c>
      <c r="F4" s="1">
        <v>1388845477.51912</v>
      </c>
      <c r="G4" s="1">
        <v>1388845487.4561801</v>
      </c>
      <c r="H4">
        <f t="shared" si="0"/>
        <v>9.9370601177215576</v>
      </c>
      <c r="I4">
        <f t="shared" si="1"/>
        <v>8.3000000000000007</v>
      </c>
    </row>
    <row r="5" spans="1:9">
      <c r="A5" t="s">
        <v>5</v>
      </c>
      <c r="B5">
        <v>4</v>
      </c>
      <c r="C5" t="s">
        <v>10</v>
      </c>
      <c r="D5" t="s">
        <v>2</v>
      </c>
      <c r="E5">
        <v>9</v>
      </c>
      <c r="F5" s="1">
        <v>1388845509.7084401</v>
      </c>
      <c r="G5" s="1">
        <v>1388845521.25664</v>
      </c>
      <c r="H5">
        <f t="shared" si="0"/>
        <v>11.548199892044067</v>
      </c>
      <c r="I5">
        <f t="shared" si="1"/>
        <v>0.77934224243904837</v>
      </c>
    </row>
    <row r="6" spans="1:9">
      <c r="A6" t="s">
        <v>6</v>
      </c>
      <c r="B6">
        <v>6</v>
      </c>
      <c r="C6" t="s">
        <v>10</v>
      </c>
      <c r="D6" t="s">
        <v>2</v>
      </c>
      <c r="E6">
        <v>6</v>
      </c>
      <c r="F6" s="1">
        <v>1388845550.6376801</v>
      </c>
      <c r="G6" s="1">
        <v>1388845557.31952</v>
      </c>
      <c r="H6">
        <f t="shared" si="0"/>
        <v>6.6818399429321289</v>
      </c>
      <c r="I6">
        <f t="shared" si="1"/>
        <v>0.6</v>
      </c>
    </row>
    <row r="7" spans="1:9">
      <c r="A7" t="s">
        <v>7</v>
      </c>
      <c r="B7">
        <v>8</v>
      </c>
      <c r="C7" t="s">
        <v>10</v>
      </c>
      <c r="D7" t="s">
        <v>2</v>
      </c>
      <c r="E7">
        <v>2</v>
      </c>
      <c r="F7" s="1">
        <v>1388845585.30126</v>
      </c>
      <c r="G7" s="1">
        <v>1388845585.90731</v>
      </c>
      <c r="H7">
        <f t="shared" si="0"/>
        <v>0.60605001449584961</v>
      </c>
      <c r="I7">
        <f t="shared" si="1"/>
        <v>0.2</v>
      </c>
    </row>
    <row r="8" spans="1:9">
      <c r="A8" t="s">
        <v>8</v>
      </c>
      <c r="I8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S28" sqref="S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I1" sqref="A1:I1"/>
    </sheetView>
  </sheetViews>
  <sheetFormatPr baseColWidth="10" defaultRowHeight="15" x14ac:dyDescent="0"/>
  <cols>
    <col min="3" max="3" width="18.5" customWidth="1"/>
    <col min="4" max="4" width="23.83203125" customWidth="1"/>
    <col min="5" max="5" width="24.1640625" customWidth="1"/>
    <col min="6" max="6" width="27.6640625" customWidth="1"/>
    <col min="7" max="7" width="28.33203125" customWidth="1"/>
    <col min="8" max="8" width="16.5" customWidth="1"/>
    <col min="9" max="9" width="18.83203125" customWidth="1"/>
  </cols>
  <sheetData>
    <row r="1" spans="1:9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</row>
    <row r="2" spans="1:9">
      <c r="A2" t="s">
        <v>0</v>
      </c>
      <c r="B2">
        <v>1</v>
      </c>
      <c r="C2" t="s">
        <v>10</v>
      </c>
      <c r="D2" t="s">
        <v>2</v>
      </c>
      <c r="E2">
        <v>626</v>
      </c>
      <c r="F2" s="1">
        <v>1388845724.47175</v>
      </c>
      <c r="G2" s="1">
        <v>1388845735.9268601</v>
      </c>
      <c r="H2">
        <f>G2-F2</f>
        <v>11.4551100730896</v>
      </c>
      <c r="I2">
        <f>E2/MAX(H2,10)</f>
        <v>54.648099931453494</v>
      </c>
    </row>
    <row r="3" spans="1:9">
      <c r="A3" t="s">
        <v>3</v>
      </c>
      <c r="B3">
        <v>2</v>
      </c>
      <c r="C3" t="s">
        <v>10</v>
      </c>
      <c r="D3" t="s">
        <v>2</v>
      </c>
      <c r="E3">
        <v>464</v>
      </c>
      <c r="F3" s="1">
        <v>1388845756.95099</v>
      </c>
      <c r="G3" s="1">
        <v>1388845769.1492701</v>
      </c>
      <c r="H3">
        <f>G3-F3</f>
        <v>12.198280096054077</v>
      </c>
      <c r="I3">
        <f t="shared" ref="I3:I8" si="0">E3/MAX(H3,10)</f>
        <v>38.038149341241606</v>
      </c>
    </row>
    <row r="4" spans="1:9">
      <c r="A4" t="s">
        <v>4</v>
      </c>
      <c r="B4">
        <v>3</v>
      </c>
      <c r="C4" t="s">
        <v>10</v>
      </c>
      <c r="D4" t="s">
        <v>2</v>
      </c>
      <c r="E4">
        <v>138</v>
      </c>
      <c r="F4" s="1">
        <v>1388845790.23612</v>
      </c>
      <c r="G4" s="1">
        <v>1388845802.21769</v>
      </c>
      <c r="H4">
        <f>G4-F4</f>
        <v>11.98157000541687</v>
      </c>
      <c r="I4">
        <f t="shared" si="0"/>
        <v>11.517689245867626</v>
      </c>
    </row>
    <row r="5" spans="1:9">
      <c r="A5" t="s">
        <v>5</v>
      </c>
      <c r="B5">
        <v>4</v>
      </c>
      <c r="C5" t="s">
        <v>10</v>
      </c>
      <c r="D5" t="s">
        <v>2</v>
      </c>
      <c r="E5">
        <v>31</v>
      </c>
      <c r="F5" s="1">
        <v>1388845826.13483</v>
      </c>
      <c r="G5" s="1">
        <v>1388845837.96841</v>
      </c>
      <c r="H5">
        <f t="shared" ref="H5:H8" si="1">G5-F5</f>
        <v>11.833580017089844</v>
      </c>
      <c r="I5">
        <f t="shared" si="0"/>
        <v>2.6196636990015159</v>
      </c>
    </row>
    <row r="6" spans="1:9">
      <c r="A6" t="s">
        <v>6</v>
      </c>
      <c r="B6">
        <v>6</v>
      </c>
      <c r="C6" t="s">
        <v>10</v>
      </c>
      <c r="D6" t="s">
        <v>2</v>
      </c>
      <c r="E6">
        <v>8</v>
      </c>
      <c r="F6" s="1">
        <v>1388845881.2248499</v>
      </c>
      <c r="G6" s="1">
        <v>1388845890.44784</v>
      </c>
      <c r="H6">
        <f t="shared" si="1"/>
        <v>9.2229900360107422</v>
      </c>
      <c r="I6">
        <f t="shared" si="0"/>
        <v>0.8</v>
      </c>
    </row>
    <row r="7" spans="1:9">
      <c r="A7" t="s">
        <v>7</v>
      </c>
      <c r="B7">
        <v>7</v>
      </c>
      <c r="C7" t="s">
        <v>10</v>
      </c>
      <c r="D7" t="s">
        <v>2</v>
      </c>
      <c r="E7">
        <v>8</v>
      </c>
      <c r="F7" s="1">
        <v>1388845918.1736801</v>
      </c>
      <c r="G7" s="1">
        <v>1388845927.86268</v>
      </c>
      <c r="H7">
        <f t="shared" si="1"/>
        <v>9.6889998912811279</v>
      </c>
      <c r="I7">
        <f t="shared" si="0"/>
        <v>0.8</v>
      </c>
    </row>
    <row r="8" spans="1:9">
      <c r="A8" t="s">
        <v>8</v>
      </c>
      <c r="B8">
        <v>8</v>
      </c>
      <c r="C8" t="s">
        <v>10</v>
      </c>
      <c r="D8" t="s">
        <v>2</v>
      </c>
      <c r="E8">
        <v>1</v>
      </c>
      <c r="F8" s="1">
        <v>1388845968.7799101</v>
      </c>
      <c r="G8" s="1">
        <v>1388845968.7799101</v>
      </c>
      <c r="H8">
        <f t="shared" si="1"/>
        <v>0</v>
      </c>
      <c r="I8">
        <f t="shared" si="0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L8" sqref="L8"/>
    </sheetView>
  </sheetViews>
  <sheetFormatPr baseColWidth="10" defaultRowHeight="15" x14ac:dyDescent="0"/>
  <cols>
    <col min="3" max="3" width="21" customWidth="1"/>
    <col min="4" max="4" width="23.6640625" customWidth="1"/>
    <col min="5" max="5" width="24" customWidth="1"/>
    <col min="6" max="6" width="17.5" style="1" customWidth="1"/>
    <col min="7" max="7" width="19.83203125" style="1" customWidth="1"/>
    <col min="8" max="8" width="16.5" customWidth="1"/>
    <col min="9" max="9" width="19.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2" t="s">
        <v>11</v>
      </c>
    </row>
    <row r="2" spans="1:11">
      <c r="A2" t="s">
        <v>0</v>
      </c>
      <c r="B2">
        <v>1</v>
      </c>
      <c r="C2" t="s">
        <v>10</v>
      </c>
      <c r="D2" t="s">
        <v>2</v>
      </c>
      <c r="E2">
        <v>754</v>
      </c>
      <c r="F2" s="1">
        <v>1388846050.28144</v>
      </c>
      <c r="G2" s="1">
        <v>1388846063.9008701</v>
      </c>
      <c r="H2" s="1">
        <f>G2-F2</f>
        <v>13.619430065155029</v>
      </c>
      <c r="I2">
        <f>E2/MAX(H2, 10)</f>
        <v>55.362081701868725</v>
      </c>
      <c r="K2">
        <f>'B1'!I2-'A1'!I2</f>
        <v>-3.2114912296748344E-2</v>
      </c>
    </row>
    <row r="3" spans="1:11">
      <c r="A3" t="s">
        <v>3</v>
      </c>
      <c r="B3">
        <v>2</v>
      </c>
      <c r="C3" t="s">
        <v>10</v>
      </c>
      <c r="D3" t="s">
        <v>2</v>
      </c>
      <c r="E3">
        <v>375</v>
      </c>
      <c r="F3" s="1">
        <v>1388846090.65519</v>
      </c>
      <c r="G3" s="1">
        <v>1388846112.20279</v>
      </c>
      <c r="H3" s="1">
        <f t="shared" ref="H3:H6" si="0">G3-F3</f>
        <v>21.547600030899048</v>
      </c>
      <c r="I3">
        <f t="shared" ref="I3:I6" si="1">E3/MAX(H3, 10)</f>
        <v>17.403330276330248</v>
      </c>
      <c r="K3">
        <f>'B1'!I3-'A1'!I3</f>
        <v>-21.421675951689384</v>
      </c>
    </row>
    <row r="4" spans="1:11">
      <c r="A4" t="s">
        <v>4</v>
      </c>
      <c r="B4">
        <v>3</v>
      </c>
      <c r="C4" t="s">
        <v>10</v>
      </c>
      <c r="D4" t="s">
        <v>2</v>
      </c>
      <c r="E4">
        <v>198</v>
      </c>
      <c r="F4" s="1">
        <v>1388846162.80198</v>
      </c>
      <c r="G4" s="1">
        <v>1388846175.94136</v>
      </c>
      <c r="H4" s="1">
        <f t="shared" si="0"/>
        <v>13.139379978179932</v>
      </c>
      <c r="I4">
        <f t="shared" si="1"/>
        <v>15.069204203608622</v>
      </c>
      <c r="K4">
        <f>'B1'!I4-'A1'!I4</f>
        <v>6.7692042036086217</v>
      </c>
    </row>
    <row r="5" spans="1:11">
      <c r="A5" t="s">
        <v>5</v>
      </c>
      <c r="H5" s="1"/>
      <c r="I5">
        <v>0</v>
      </c>
      <c r="K5">
        <f>'B1'!I5-'A1'!I5</f>
        <v>-0.77934224243904837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1388846303.3975201</v>
      </c>
      <c r="G6" s="1">
        <v>1388846303.3975201</v>
      </c>
      <c r="H6" s="1">
        <f t="shared" si="0"/>
        <v>0</v>
      </c>
      <c r="I6">
        <f t="shared" si="1"/>
        <v>0.1</v>
      </c>
      <c r="K6">
        <f>'B1'!I6-'A1'!I6</f>
        <v>-0.5</v>
      </c>
    </row>
    <row r="7" spans="1:11">
      <c r="A7" t="s">
        <v>7</v>
      </c>
      <c r="I7">
        <v>0</v>
      </c>
      <c r="K7">
        <f>'B1'!I7-'A1'!I7</f>
        <v>-0.2</v>
      </c>
    </row>
    <row r="8" spans="1:11">
      <c r="A8" t="s">
        <v>8</v>
      </c>
      <c r="I8">
        <v>0</v>
      </c>
      <c r="K8">
        <f>'B1'!I8-'A1'!I8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3" sqref="K3:K8"/>
    </sheetView>
  </sheetViews>
  <sheetFormatPr baseColWidth="10" defaultRowHeight="15" x14ac:dyDescent="0"/>
  <cols>
    <col min="3" max="3" width="17.83203125" customWidth="1"/>
    <col min="4" max="4" width="23.83203125" customWidth="1"/>
    <col min="5" max="5" width="23.6640625" customWidth="1"/>
    <col min="6" max="7" width="17" style="1" customWidth="1"/>
    <col min="8" max="8" width="15.66406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12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752</v>
      </c>
      <c r="F2" s="1">
        <v>1388846452.7930701</v>
      </c>
      <c r="G2" s="1">
        <v>1388846466.72036</v>
      </c>
      <c r="H2" s="1">
        <f>G2-F2</f>
        <v>13.927289962768555</v>
      </c>
      <c r="I2">
        <f>E2/MAX(H2, 10)</f>
        <v>53.994711247507674</v>
      </c>
      <c r="K2">
        <f>'B2'!I2-'A1'!I2</f>
        <v>-1.3994853666577995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204</v>
      </c>
      <c r="F3" s="1">
        <v>1388846502.27263</v>
      </c>
      <c r="G3" s="1">
        <v>1388846515.86953</v>
      </c>
      <c r="H3" s="1">
        <f t="shared" ref="H3:H4" si="0">G3-F3</f>
        <v>13.59689998626709</v>
      </c>
      <c r="I3">
        <f t="shared" ref="I3:I4" si="1">E3/MAX(H3, 10)</f>
        <v>15.003419912335946</v>
      </c>
      <c r="K3">
        <f>'B2'!I3-'A1'!I3</f>
        <v>-23.821586315683685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154</v>
      </c>
      <c r="F4" s="1">
        <v>1388846539.0255699</v>
      </c>
      <c r="G4" s="1">
        <v>1388846551.3341899</v>
      </c>
      <c r="H4" s="1">
        <f t="shared" si="0"/>
        <v>12.308619976043701</v>
      </c>
      <c r="I4">
        <f t="shared" si="1"/>
        <v>12.511556965746818</v>
      </c>
      <c r="K4">
        <f>'B2'!I4-'A1'!I4</f>
        <v>4.2115569657468175</v>
      </c>
    </row>
    <row r="5" spans="1:11">
      <c r="A5" t="s">
        <v>5</v>
      </c>
      <c r="I5">
        <v>0</v>
      </c>
      <c r="K5">
        <f>'B2'!I5-'A1'!I5</f>
        <v>-0.77934224243904837</v>
      </c>
    </row>
    <row r="6" spans="1:11">
      <c r="A6" t="s">
        <v>6</v>
      </c>
      <c r="B6">
        <v>4</v>
      </c>
      <c r="C6" t="s">
        <v>1</v>
      </c>
      <c r="D6" t="s">
        <v>2</v>
      </c>
      <c r="E6">
        <v>1</v>
      </c>
      <c r="F6" s="1">
        <v>1388846633.80568</v>
      </c>
      <c r="G6" s="1">
        <v>1388846633.80568</v>
      </c>
      <c r="H6" s="1">
        <f>G6-F6</f>
        <v>0</v>
      </c>
      <c r="I6">
        <f>E6/MAX(H6, 10)</f>
        <v>0.1</v>
      </c>
      <c r="K6">
        <f>'B2'!I6-'A1'!I6</f>
        <v>-0.5</v>
      </c>
    </row>
    <row r="7" spans="1:11">
      <c r="A7" t="s">
        <v>7</v>
      </c>
      <c r="I7">
        <v>0</v>
      </c>
      <c r="K7">
        <f>'B2'!I7-'A1'!I7</f>
        <v>-0.2</v>
      </c>
    </row>
    <row r="8" spans="1:11">
      <c r="A8" t="s">
        <v>8</v>
      </c>
      <c r="I8">
        <v>0</v>
      </c>
      <c r="K8">
        <f>'B2'!I8-'A1'!I8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9" sqref="K9"/>
    </sheetView>
  </sheetViews>
  <sheetFormatPr baseColWidth="10" defaultRowHeight="15" x14ac:dyDescent="0"/>
  <cols>
    <col min="3" max="3" width="18.6640625" customWidth="1"/>
    <col min="4" max="4" width="23.1640625" customWidth="1"/>
    <col min="5" max="5" width="25.1640625" customWidth="1"/>
    <col min="6" max="6" width="17.33203125" style="1" customWidth="1"/>
    <col min="7" max="7" width="20" style="1" customWidth="1"/>
    <col min="8" max="8" width="15.66406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13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692</v>
      </c>
      <c r="F2" s="1">
        <v>1388846795.1754</v>
      </c>
      <c r="G2" s="1">
        <v>1388846807.7757199</v>
      </c>
      <c r="H2" s="1">
        <f>G2-F2</f>
        <v>12.600319862365723</v>
      </c>
      <c r="I2">
        <f>E2/MAX(H2, 10)</f>
        <v>54.919240746169145</v>
      </c>
      <c r="K2">
        <f>'C1'!I2-'A1'!I2</f>
        <v>-0.47495586799632861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153</v>
      </c>
      <c r="F3" s="1">
        <v>1388846829.5715401</v>
      </c>
      <c r="G3" s="1">
        <v>1388846842.3592601</v>
      </c>
      <c r="H3" s="1">
        <f t="shared" ref="H3:H6" si="0">G3-F3</f>
        <v>12.787719964981079</v>
      </c>
      <c r="I3">
        <f t="shared" ref="I3:I6" si="1">E3/MAX(H3, 10)</f>
        <v>11.96460357428748</v>
      </c>
      <c r="K3">
        <f>'C1'!I3-'A1'!I3</f>
        <v>-26.860402653732152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19</v>
      </c>
      <c r="F4" s="1">
        <v>1388846891.4153299</v>
      </c>
      <c r="G4" s="1">
        <v>1388846897.2609301</v>
      </c>
      <c r="H4" s="1">
        <f t="shared" si="0"/>
        <v>5.8456001281738281</v>
      </c>
      <c r="I4">
        <f t="shared" si="1"/>
        <v>1.9</v>
      </c>
      <c r="K4">
        <f>'C1'!I4-'A1'!I4</f>
        <v>-6.4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55</v>
      </c>
      <c r="F5" s="1">
        <v>1388846924.1077099</v>
      </c>
      <c r="G5" s="1">
        <v>1388846935.6739099</v>
      </c>
      <c r="H5" s="1">
        <f t="shared" si="0"/>
        <v>11.566200017929077</v>
      </c>
      <c r="I5">
        <f t="shared" si="1"/>
        <v>4.7552350741594491</v>
      </c>
      <c r="K5">
        <f>'C1'!I5-'A1'!I5</f>
        <v>3.975892831720401</v>
      </c>
    </row>
    <row r="6" spans="1:11">
      <c r="A6" t="s">
        <v>6</v>
      </c>
      <c r="B6">
        <v>5</v>
      </c>
      <c r="C6" t="s">
        <v>1</v>
      </c>
      <c r="D6" t="s">
        <v>2</v>
      </c>
      <c r="E6">
        <v>21</v>
      </c>
      <c r="F6" s="1">
        <v>1388846960.67503</v>
      </c>
      <c r="G6" s="1">
        <v>1388846971.23559</v>
      </c>
      <c r="H6" s="1">
        <f t="shared" si="0"/>
        <v>10.560559988021851</v>
      </c>
      <c r="I6">
        <f t="shared" si="1"/>
        <v>1.9885309134950155</v>
      </c>
      <c r="K6">
        <f>'C1'!I6-'A1'!I6</f>
        <v>1.3885309134950155</v>
      </c>
    </row>
    <row r="7" spans="1:11">
      <c r="A7" t="s">
        <v>7</v>
      </c>
      <c r="I7">
        <v>0</v>
      </c>
      <c r="K7">
        <f>'C1'!I7-'A1'!I7</f>
        <v>-0.2</v>
      </c>
    </row>
    <row r="8" spans="1:11">
      <c r="A8" t="s">
        <v>8</v>
      </c>
      <c r="I8">
        <v>0</v>
      </c>
      <c r="K8">
        <f>'C1'!I8-'A1'!I8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3" sqref="K3:K8"/>
    </sheetView>
  </sheetViews>
  <sheetFormatPr baseColWidth="10" defaultRowHeight="15" x14ac:dyDescent="0"/>
  <cols>
    <col min="3" max="3" width="18" customWidth="1"/>
    <col min="4" max="4" width="23.6640625" customWidth="1"/>
    <col min="5" max="5" width="26.5" customWidth="1"/>
    <col min="6" max="6" width="18.5" style="1" customWidth="1"/>
    <col min="7" max="7" width="16.83203125" style="1" customWidth="1"/>
    <col min="8" max="8" width="14.83203125" customWidth="1"/>
    <col min="9" max="9" width="18.832031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14</v>
      </c>
    </row>
    <row r="2" spans="1:11">
      <c r="A2" t="s">
        <v>0</v>
      </c>
      <c r="B2">
        <v>1</v>
      </c>
      <c r="C2" t="s">
        <v>1</v>
      </c>
      <c r="D2" t="s">
        <v>2</v>
      </c>
      <c r="E2">
        <v>657</v>
      </c>
      <c r="F2" s="1">
        <v>1388847078.11463</v>
      </c>
      <c r="G2" s="1">
        <v>1388847090.12889</v>
      </c>
      <c r="H2" s="1">
        <f>G2-F2</f>
        <v>12.014260053634644</v>
      </c>
      <c r="I2">
        <f>E2/MAX(H2, 10)</f>
        <v>54.685015728558284</v>
      </c>
      <c r="K2">
        <f>'C2'!I2-'A1'!I2</f>
        <v>-0.70918088560718928</v>
      </c>
    </row>
    <row r="3" spans="1:11">
      <c r="A3" t="s">
        <v>3</v>
      </c>
      <c r="B3">
        <v>2</v>
      </c>
      <c r="C3" t="s">
        <v>1</v>
      </c>
      <c r="D3" t="s">
        <v>2</v>
      </c>
      <c r="E3">
        <v>332</v>
      </c>
      <c r="F3" s="1">
        <v>1388847112.2648699</v>
      </c>
      <c r="G3" s="1">
        <v>1388847124.0284801</v>
      </c>
      <c r="H3" s="1">
        <f>G3-F3</f>
        <v>11.763610124588013</v>
      </c>
      <c r="I3">
        <f t="shared" ref="I3:I8" si="0">E3/MAX(H3, 10)</f>
        <v>28.222628638980616</v>
      </c>
      <c r="K3">
        <f>'C2'!I3-'A1'!I3</f>
        <v>-10.602377589039016</v>
      </c>
    </row>
    <row r="4" spans="1:11">
      <c r="A4" t="s">
        <v>4</v>
      </c>
      <c r="B4">
        <v>3</v>
      </c>
      <c r="C4" t="s">
        <v>1</v>
      </c>
      <c r="D4" t="s">
        <v>2</v>
      </c>
      <c r="E4">
        <v>33</v>
      </c>
      <c r="F4" s="1">
        <v>1388847145.29513</v>
      </c>
      <c r="G4" s="1">
        <v>1388847153.43046</v>
      </c>
      <c r="H4" s="1">
        <f t="shared" ref="H4:H8" si="1">G4-F4</f>
        <v>8.1353299617767334</v>
      </c>
      <c r="I4">
        <f t="shared" si="0"/>
        <v>3.3</v>
      </c>
      <c r="K4">
        <f>'C2'!I4-'A1'!I4</f>
        <v>-5.0000000000000009</v>
      </c>
    </row>
    <row r="5" spans="1:11">
      <c r="A5" t="s">
        <v>5</v>
      </c>
      <c r="B5">
        <v>4</v>
      </c>
      <c r="C5" t="s">
        <v>1</v>
      </c>
      <c r="D5" t="s">
        <v>2</v>
      </c>
      <c r="E5">
        <v>47</v>
      </c>
      <c r="F5" s="1">
        <v>1388847179.5341301</v>
      </c>
      <c r="G5" s="1">
        <v>1388847190.47629</v>
      </c>
      <c r="H5" s="1">
        <f t="shared" si="1"/>
        <v>10.94215989112854</v>
      </c>
      <c r="I5">
        <f t="shared" si="0"/>
        <v>4.2953128511771883</v>
      </c>
      <c r="K5">
        <f>'C2'!I5-'A1'!I5</f>
        <v>3.5159706087381402</v>
      </c>
    </row>
    <row r="6" spans="1:11">
      <c r="A6" t="s">
        <v>6</v>
      </c>
      <c r="B6">
        <v>5</v>
      </c>
      <c r="C6" t="s">
        <v>9</v>
      </c>
      <c r="D6" t="s">
        <v>2</v>
      </c>
      <c r="E6">
        <v>11</v>
      </c>
      <c r="F6" s="1">
        <v>1388847215.7558801</v>
      </c>
      <c r="G6" s="1">
        <v>1388847222.12357</v>
      </c>
      <c r="H6" s="1">
        <f t="shared" si="1"/>
        <v>6.367689847946167</v>
      </c>
      <c r="I6">
        <f t="shared" si="0"/>
        <v>1.1000000000000001</v>
      </c>
      <c r="K6">
        <f>'C2'!I6-'A1'!I6</f>
        <v>0.50000000000000011</v>
      </c>
    </row>
    <row r="7" spans="1:11">
      <c r="A7" t="s">
        <v>7</v>
      </c>
      <c r="B7">
        <v>6</v>
      </c>
      <c r="C7" t="s">
        <v>9</v>
      </c>
      <c r="D7" t="s">
        <v>2</v>
      </c>
      <c r="E7">
        <v>1</v>
      </c>
      <c r="F7" s="1">
        <v>1388847252.1466401</v>
      </c>
      <c r="G7" s="1">
        <v>1388847252.1466401</v>
      </c>
      <c r="H7" s="1">
        <f t="shared" si="1"/>
        <v>0</v>
      </c>
      <c r="I7">
        <f t="shared" si="0"/>
        <v>0.1</v>
      </c>
      <c r="K7">
        <f>'C2'!I7-'A1'!I7</f>
        <v>-0.1</v>
      </c>
    </row>
    <row r="8" spans="1:11">
      <c r="A8" t="s">
        <v>8</v>
      </c>
      <c r="B8">
        <v>7</v>
      </c>
      <c r="C8" t="s">
        <v>9</v>
      </c>
      <c r="D8" t="s">
        <v>2</v>
      </c>
      <c r="E8">
        <v>1</v>
      </c>
      <c r="F8" s="1">
        <v>1388847297.87937</v>
      </c>
      <c r="G8" s="1">
        <v>1388847297.87937</v>
      </c>
      <c r="H8" s="1">
        <f t="shared" si="1"/>
        <v>0</v>
      </c>
      <c r="I8">
        <f t="shared" si="0"/>
        <v>0.1</v>
      </c>
      <c r="K8">
        <f>'C2'!I8-'A1'!I8</f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Ruler="0" workbookViewId="0">
      <selection activeCell="K3" sqref="K3:K8"/>
    </sheetView>
  </sheetViews>
  <sheetFormatPr baseColWidth="10" defaultRowHeight="15" x14ac:dyDescent="0"/>
  <cols>
    <col min="3" max="3" width="16.83203125" customWidth="1"/>
    <col min="4" max="5" width="23.5" customWidth="1"/>
    <col min="6" max="6" width="20" style="1" customWidth="1"/>
    <col min="7" max="7" width="22.33203125" style="1" customWidth="1"/>
    <col min="8" max="8" width="14.83203125" customWidth="1"/>
    <col min="9" max="9" width="19.1640625" customWidth="1"/>
  </cols>
  <sheetData>
    <row r="1" spans="1:11">
      <c r="A1" s="4" t="s">
        <v>16</v>
      </c>
      <c r="B1" s="4"/>
      <c r="C1" s="4" t="s">
        <v>17</v>
      </c>
      <c r="D1" s="4" t="s">
        <v>18</v>
      </c>
      <c r="E1" s="4" t="s">
        <v>22</v>
      </c>
      <c r="F1" s="4" t="s">
        <v>19</v>
      </c>
      <c r="G1" s="4" t="s">
        <v>20</v>
      </c>
      <c r="H1" s="4" t="s">
        <v>21</v>
      </c>
      <c r="I1" s="4" t="s">
        <v>23</v>
      </c>
      <c r="K1" s="3" t="s">
        <v>15</v>
      </c>
    </row>
    <row r="2" spans="1:11">
      <c r="A2" t="s">
        <v>0</v>
      </c>
      <c r="B2">
        <v>1</v>
      </c>
      <c r="C2" t="s">
        <v>9</v>
      </c>
      <c r="D2" t="s">
        <v>2</v>
      </c>
      <c r="E2">
        <v>730</v>
      </c>
      <c r="F2" s="1">
        <v>1388847372.74121</v>
      </c>
      <c r="G2" s="1">
        <v>1388847386.0935299</v>
      </c>
      <c r="H2" s="1">
        <f>G2-F2</f>
        <v>13.352319955825806</v>
      </c>
      <c r="I2">
        <f>E2/MAX(H2, 10)</f>
        <v>54.672147043742065</v>
      </c>
      <c r="K2">
        <f>'D1'!I2-'A1'!I2</f>
        <v>-0.72204957042340823</v>
      </c>
    </row>
    <row r="3" spans="1:11">
      <c r="A3" t="s">
        <v>3</v>
      </c>
      <c r="B3">
        <v>2</v>
      </c>
      <c r="C3" t="s">
        <v>9</v>
      </c>
      <c r="D3" t="s">
        <v>2</v>
      </c>
      <c r="E3">
        <v>231</v>
      </c>
      <c r="F3" s="1">
        <v>1388847445.3072901</v>
      </c>
      <c r="G3" s="1">
        <v>1388847456.8009801</v>
      </c>
      <c r="H3" s="1">
        <f t="shared" ref="H3:H8" si="0">G3-F3</f>
        <v>11.493690013885498</v>
      </c>
      <c r="I3">
        <f t="shared" ref="I3:I8" si="1">E3/MAX(H3, 10)</f>
        <v>20.097984174005866</v>
      </c>
      <c r="K3">
        <f>'D1'!I3-'A1'!I3</f>
        <v>-18.727022054013766</v>
      </c>
    </row>
    <row r="4" spans="1:11">
      <c r="A4" t="s">
        <v>4</v>
      </c>
      <c r="B4">
        <v>3</v>
      </c>
      <c r="C4" t="s">
        <v>9</v>
      </c>
      <c r="D4" t="s">
        <v>2</v>
      </c>
      <c r="E4">
        <v>107</v>
      </c>
      <c r="F4" s="1">
        <v>1388847482.2874401</v>
      </c>
      <c r="G4" s="1">
        <v>1388847494.6298201</v>
      </c>
      <c r="H4" s="1">
        <f t="shared" si="0"/>
        <v>12.342380046844482</v>
      </c>
      <c r="I4">
        <f t="shared" si="1"/>
        <v>8.6693165818821285</v>
      </c>
      <c r="K4">
        <f>'D1'!I4-'A1'!I4</f>
        <v>0.36931658188212779</v>
      </c>
    </row>
    <row r="5" spans="1:11">
      <c r="A5" t="s">
        <v>5</v>
      </c>
      <c r="B5">
        <v>4</v>
      </c>
      <c r="C5" t="s">
        <v>9</v>
      </c>
      <c r="D5" t="s">
        <v>2</v>
      </c>
      <c r="E5">
        <v>1</v>
      </c>
      <c r="F5" s="1">
        <v>1388847525.88995</v>
      </c>
      <c r="G5" s="1">
        <v>1388847525.88995</v>
      </c>
      <c r="H5" s="1">
        <f t="shared" si="0"/>
        <v>0</v>
      </c>
      <c r="I5">
        <f t="shared" si="1"/>
        <v>0.1</v>
      </c>
      <c r="K5">
        <f>'D1'!I5-'A1'!I5</f>
        <v>-0.67934224243904839</v>
      </c>
    </row>
    <row r="6" spans="1:11">
      <c r="A6" t="s">
        <v>6</v>
      </c>
      <c r="H6" s="1"/>
      <c r="I6">
        <v>0</v>
      </c>
      <c r="K6">
        <f>'D1'!I6-'A1'!I6</f>
        <v>-0.6</v>
      </c>
    </row>
    <row r="7" spans="1:11">
      <c r="A7" t="s">
        <v>7</v>
      </c>
      <c r="B7">
        <v>5</v>
      </c>
      <c r="C7" t="s">
        <v>9</v>
      </c>
      <c r="D7" t="s">
        <v>2</v>
      </c>
      <c r="E7">
        <v>4</v>
      </c>
      <c r="F7" s="1">
        <v>1388847558.8943701</v>
      </c>
      <c r="G7" s="1">
        <v>1388847564.64799</v>
      </c>
      <c r="H7" s="1">
        <f t="shared" si="0"/>
        <v>5.753619909286499</v>
      </c>
      <c r="I7">
        <f t="shared" si="1"/>
        <v>0.4</v>
      </c>
      <c r="K7">
        <f>'D1'!I7-'A1'!I7</f>
        <v>0.2</v>
      </c>
    </row>
    <row r="8" spans="1:11">
      <c r="A8" t="s">
        <v>8</v>
      </c>
      <c r="B8">
        <v>6</v>
      </c>
      <c r="C8" t="s">
        <v>9</v>
      </c>
      <c r="D8" t="s">
        <v>2</v>
      </c>
      <c r="E8">
        <v>2</v>
      </c>
      <c r="F8" s="1">
        <v>1388847654.8962901</v>
      </c>
      <c r="G8" s="1">
        <v>1388847654.8984599</v>
      </c>
      <c r="H8" s="1">
        <f t="shared" si="0"/>
        <v>2.1698474884033203E-3</v>
      </c>
      <c r="I8">
        <f t="shared" si="1"/>
        <v>0.2</v>
      </c>
      <c r="K8">
        <f>'D1'!I8-'A1'!I8</f>
        <v>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Ruler="0" workbookViewId="0">
      <selection activeCell="K3" sqref="K3:K9"/>
    </sheetView>
  </sheetViews>
  <sheetFormatPr baseColWidth="10" defaultRowHeight="15" x14ac:dyDescent="0"/>
  <cols>
    <col min="1" max="1" width="15.83203125" customWidth="1"/>
    <col min="2" max="3" width="18.1640625" customWidth="1"/>
    <col min="4" max="4" width="12.83203125" customWidth="1"/>
    <col min="6" max="6" width="17.33203125" customWidth="1"/>
    <col min="7" max="7" width="17.6640625" customWidth="1"/>
    <col min="9" max="9" width="12.33203125" customWidth="1"/>
  </cols>
  <sheetData>
    <row r="1" spans="1:1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K1" t="s">
        <v>33</v>
      </c>
    </row>
    <row r="2" spans="1:11">
      <c r="A2" t="s">
        <v>0</v>
      </c>
      <c r="B2">
        <v>1</v>
      </c>
      <c r="C2" t="s">
        <v>31</v>
      </c>
      <c r="D2" t="s">
        <v>2</v>
      </c>
      <c r="E2">
        <v>606</v>
      </c>
      <c r="F2" s="1">
        <v>1389735811.9816401</v>
      </c>
      <c r="G2" s="1">
        <v>1389735823.29879</v>
      </c>
      <c r="H2" s="1">
        <f>G2-F2</f>
        <v>11.317149877548218</v>
      </c>
      <c r="I2">
        <f>E2/MAX(H2,10)</f>
        <v>53.547050852637973</v>
      </c>
      <c r="K2">
        <f>'D2'!I2-'A1'!I2</f>
        <v>-1.8471457615275</v>
      </c>
    </row>
    <row r="3" spans="1:11">
      <c r="A3" t="s">
        <v>3</v>
      </c>
      <c r="B3">
        <v>2</v>
      </c>
      <c r="C3" t="s">
        <v>31</v>
      </c>
      <c r="D3" t="s">
        <v>2</v>
      </c>
      <c r="E3">
        <v>422</v>
      </c>
      <c r="F3" s="1">
        <v>1389735863.2959399</v>
      </c>
      <c r="G3" s="1">
        <v>1389735875.5822599</v>
      </c>
      <c r="H3" s="1">
        <f t="shared" ref="H3:H9" si="0">G3-F3</f>
        <v>12.286319971084595</v>
      </c>
      <c r="I3">
        <f t="shared" ref="I3:I9" si="1">E3/MAX(H3,10)</f>
        <v>34.347143896069902</v>
      </c>
      <c r="K3">
        <f>'D2'!I3-'A1'!I3</f>
        <v>-4.4778623319497299</v>
      </c>
    </row>
    <row r="4" spans="1:11">
      <c r="A4" t="s">
        <v>4</v>
      </c>
      <c r="B4">
        <v>3</v>
      </c>
      <c r="C4" t="s">
        <v>31</v>
      </c>
      <c r="D4" t="s">
        <v>2</v>
      </c>
      <c r="E4">
        <v>154</v>
      </c>
      <c r="F4" s="1">
        <v>1389735906.8274901</v>
      </c>
      <c r="G4" s="1">
        <v>1389735918.80177</v>
      </c>
      <c r="H4" s="1">
        <f t="shared" si="0"/>
        <v>11.974279880523682</v>
      </c>
      <c r="I4">
        <f t="shared" si="1"/>
        <v>12.860898654163158</v>
      </c>
      <c r="K4">
        <f>'D2'!I4-'A1'!I4</f>
        <v>4.5608986541631573</v>
      </c>
    </row>
    <row r="5" spans="1:11">
      <c r="A5" t="s">
        <v>5</v>
      </c>
      <c r="B5">
        <v>4</v>
      </c>
      <c r="C5" t="s">
        <v>31</v>
      </c>
      <c r="D5" t="s">
        <v>2</v>
      </c>
      <c r="E5">
        <v>105</v>
      </c>
      <c r="F5" s="1">
        <v>1389735940.82303</v>
      </c>
      <c r="G5" s="1">
        <v>1389735953.07037</v>
      </c>
      <c r="H5" s="1">
        <f t="shared" si="0"/>
        <v>12.247339963912964</v>
      </c>
      <c r="I5">
        <f t="shared" si="1"/>
        <v>8.5732902254191217</v>
      </c>
      <c r="K5">
        <f>'D2'!I5-'A1'!I5</f>
        <v>7.7939479829800735</v>
      </c>
    </row>
    <row r="6" spans="1:11">
      <c r="A6" t="s">
        <v>6</v>
      </c>
      <c r="B6">
        <v>5</v>
      </c>
      <c r="C6" t="s">
        <v>31</v>
      </c>
      <c r="D6" t="s">
        <v>2</v>
      </c>
      <c r="E6">
        <v>36</v>
      </c>
      <c r="F6" s="1">
        <v>1389735978.1619401</v>
      </c>
      <c r="G6" s="1">
        <v>1389735987.66593</v>
      </c>
      <c r="H6" s="1">
        <f t="shared" si="0"/>
        <v>9.5039899349212646</v>
      </c>
      <c r="I6">
        <f t="shared" si="1"/>
        <v>3.6</v>
      </c>
      <c r="K6">
        <f>'D2'!I6-'A1'!I6</f>
        <v>3</v>
      </c>
    </row>
    <row r="7" spans="1:11">
      <c r="A7" t="s">
        <v>7</v>
      </c>
      <c r="B7">
        <v>6</v>
      </c>
      <c r="C7" t="s">
        <v>31</v>
      </c>
      <c r="D7" t="s">
        <v>2</v>
      </c>
      <c r="E7">
        <v>25</v>
      </c>
      <c r="F7" s="1">
        <v>1389736014.0503199</v>
      </c>
      <c r="G7" s="1">
        <v>1389736020.8054299</v>
      </c>
      <c r="H7" s="1">
        <f t="shared" si="0"/>
        <v>6.7551100254058838</v>
      </c>
      <c r="I7">
        <f t="shared" si="1"/>
        <v>2.5</v>
      </c>
      <c r="K7">
        <f>'D2'!I7-'A1'!I7</f>
        <v>2.2999999999999998</v>
      </c>
    </row>
    <row r="8" spans="1:11">
      <c r="A8" t="s">
        <v>8</v>
      </c>
      <c r="B8">
        <v>7</v>
      </c>
      <c r="C8" t="s">
        <v>31</v>
      </c>
      <c r="D8" t="s">
        <v>2</v>
      </c>
      <c r="E8">
        <v>2</v>
      </c>
      <c r="F8" s="1">
        <v>1389736052.39469</v>
      </c>
      <c r="G8" s="1">
        <v>1389736055.6700301</v>
      </c>
      <c r="H8" s="1">
        <f t="shared" si="0"/>
        <v>3.2753400802612305</v>
      </c>
      <c r="I8">
        <f t="shared" si="1"/>
        <v>0.2</v>
      </c>
      <c r="K8">
        <f>'D2'!I8-'A1'!I8</f>
        <v>0.2</v>
      </c>
    </row>
    <row r="9" spans="1:11">
      <c r="A9" t="s">
        <v>32</v>
      </c>
      <c r="B9">
        <v>8</v>
      </c>
      <c r="C9" t="s">
        <v>31</v>
      </c>
      <c r="D9" t="s">
        <v>2</v>
      </c>
      <c r="E9">
        <v>8</v>
      </c>
      <c r="F9" s="1">
        <v>1389736094.2030699</v>
      </c>
      <c r="G9" s="1">
        <v>1389736094.3951199</v>
      </c>
      <c r="H9" s="1">
        <f t="shared" si="0"/>
        <v>0.19204998016357422</v>
      </c>
      <c r="I9">
        <f t="shared" si="1"/>
        <v>0.8</v>
      </c>
      <c r="K9">
        <f>'D2'!I9-'A1'!I9</f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A1</vt:lpstr>
      <vt:lpstr>A2</vt:lpstr>
      <vt:lpstr>B1</vt:lpstr>
      <vt:lpstr>B2</vt:lpstr>
      <vt:lpstr>C1</vt:lpstr>
      <vt:lpstr>C2</vt:lpstr>
      <vt:lpstr>D1</vt:lpstr>
      <vt:lpstr>D2</vt:lpstr>
      <vt:lpstr>Absolute graph</vt:lpstr>
      <vt:lpstr>Relative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2014-01-04T17:31:19Z</dcterms:created>
  <dcterms:modified xsi:type="dcterms:W3CDTF">2014-01-26T21:20:34Z</dcterms:modified>
</cp:coreProperties>
</file>