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2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xr2:uid="{00000000-000D-0000-FFFF-FFFF00000000}"/>
  </bookViews>
  <sheets>
    <sheet name="UUCW" sheetId="1" r:id="rId1"/>
    <sheet name="UAW" sheetId="2" r:id="rId2"/>
    <sheet name="TCF" sheetId="3" r:id="rId3"/>
    <sheet name="ECF" sheetId="4" r:id="rId4"/>
    <sheet name="Estimated Effort" sheetId="5" r:id="rId5"/>
    <sheet name="Availabe Effort" sheetId="6" r:id="rId6"/>
  </sheets>
  <calcPr calcId="171026"/>
</workbook>
</file>

<file path=xl/calcChain.xml><?xml version="1.0" encoding="utf-8"?>
<calcChain xmlns="http://schemas.openxmlformats.org/spreadsheetml/2006/main">
  <c r="G4" i="6" l="1"/>
  <c r="F4" i="6"/>
  <c r="E4" i="6"/>
  <c r="E13" i="3"/>
  <c r="D4" i="6"/>
  <c r="E5" i="4"/>
  <c r="E6" i="4"/>
  <c r="E7" i="4"/>
  <c r="E8" i="4"/>
  <c r="E9" i="4"/>
  <c r="E10" i="4"/>
  <c r="E11" i="4"/>
  <c r="E4" i="4"/>
  <c r="E5" i="3"/>
  <c r="E6" i="3"/>
  <c r="E7" i="3"/>
  <c r="E8" i="3"/>
  <c r="E9" i="3"/>
  <c r="E10" i="3"/>
  <c r="E11" i="3"/>
  <c r="E12" i="3"/>
  <c r="E14" i="3"/>
  <c r="E15" i="3"/>
  <c r="E16" i="3"/>
  <c r="E4" i="3"/>
  <c r="D7" i="2"/>
  <c r="D24" i="1"/>
  <c r="E12" i="4"/>
  <c r="B15" i="4"/>
  <c r="E17" i="3"/>
  <c r="B21" i="3"/>
  <c r="B4" i="5"/>
  <c r="B6" i="5"/>
  <c r="B8" i="5"/>
</calcChain>
</file>

<file path=xl/sharedStrings.xml><?xml version="1.0" encoding="utf-8"?>
<sst xmlns="http://schemas.openxmlformats.org/spreadsheetml/2006/main" count="113" uniqueCount="98">
  <si>
    <t xml:space="preserve">Figure 1: Use case Diagram </t>
  </si>
  <si>
    <t xml:space="preserve">Use Case </t>
  </si>
  <si>
    <t>Use Case Classification</t>
  </si>
  <si>
    <t>Manage Model</t>
  </si>
  <si>
    <t>Complex</t>
  </si>
  <si>
    <t>Manage Users</t>
  </si>
  <si>
    <t>Manage Links</t>
  </si>
  <si>
    <t>Manage Instances</t>
  </si>
  <si>
    <t>View Traceability</t>
  </si>
  <si>
    <t>Unadjusted Use Case Weight (UUCW)</t>
  </si>
  <si>
    <t>No. of Transactions</t>
  </si>
  <si>
    <t>Weight</t>
  </si>
  <si>
    <t>UseCases</t>
  </si>
  <si>
    <t>Simple</t>
  </si>
  <si>
    <t>1 to 3 transactions</t>
  </si>
  <si>
    <t>Average</t>
  </si>
  <si>
    <t>4 to 7 transactions</t>
  </si>
  <si>
    <t>8 or more transactions</t>
  </si>
  <si>
    <t>UUCW = (Total No. of Simple Use Cases x 5) + (Total No. Average Use Case x 10) + (Total No. Complex Use Cases x 15)</t>
  </si>
  <si>
    <t>Unadjusted Actor Weight (UAW)</t>
  </si>
  <si>
    <r>
      <t>Actor Classification</t>
    </r>
    <r>
      <rPr>
        <b/>
        <sz val="12"/>
        <color rgb="FF000000"/>
        <rFont val="Arial"/>
        <family val="2"/>
      </rPr>
      <t xml:space="preserve"> </t>
    </r>
  </si>
  <si>
    <r>
      <t>Type of Actor</t>
    </r>
    <r>
      <rPr>
        <b/>
        <sz val="12"/>
        <color rgb="FF000000"/>
        <rFont val="Arial"/>
        <family val="2"/>
      </rPr>
      <t xml:space="preserve"> </t>
    </r>
  </si>
  <si>
    <r>
      <t>Weight</t>
    </r>
    <r>
      <rPr>
        <b/>
        <sz val="12"/>
        <color rgb="FF000000"/>
        <rFont val="Arial"/>
        <family val="2"/>
      </rPr>
      <t xml:space="preserve"> </t>
    </r>
  </si>
  <si>
    <r>
      <t>Simple</t>
    </r>
    <r>
      <rPr>
        <sz val="12"/>
        <color rgb="FF000000"/>
        <rFont val="Arial"/>
        <family val="2"/>
      </rPr>
      <t xml:space="preserve"> </t>
    </r>
  </si>
  <si>
    <r>
      <t>External system that must interact with the system using a well-defined API</t>
    </r>
    <r>
      <rPr>
        <sz val="12"/>
        <color rgb="FF000000"/>
        <rFont val="Arial"/>
        <family val="2"/>
      </rPr>
      <t xml:space="preserve"> </t>
    </r>
  </si>
  <si>
    <r>
      <t>Average</t>
    </r>
    <r>
      <rPr>
        <sz val="12"/>
        <color rgb="FF000000"/>
        <rFont val="Arial"/>
        <family val="2"/>
      </rPr>
      <t xml:space="preserve"> </t>
    </r>
  </si>
  <si>
    <r>
      <t>External system that must interact with the system using standard communication protocols (e.g. TCP/IP, FTP, HTTP, database)</t>
    </r>
    <r>
      <rPr>
        <sz val="12"/>
        <color rgb="FF000000"/>
        <rFont val="Arial"/>
        <family val="2"/>
      </rPr>
      <t xml:space="preserve"> </t>
    </r>
  </si>
  <si>
    <r>
      <t>Complex</t>
    </r>
    <r>
      <rPr>
        <sz val="12"/>
        <color rgb="FF000000"/>
        <rFont val="Arial"/>
        <family val="2"/>
      </rPr>
      <t xml:space="preserve"> </t>
    </r>
  </si>
  <si>
    <r>
      <t>Human actor using a GUI application interface</t>
    </r>
    <r>
      <rPr>
        <sz val="12"/>
        <color rgb="FF000000"/>
        <rFont val="Arial"/>
        <family val="2"/>
      </rPr>
      <t xml:space="preserve"> </t>
    </r>
  </si>
  <si>
    <t>UAW = (Total No. of Simple actors x 1) + (Total No. Average actors x 2) + (Total No. Complex actor x 3)</t>
  </si>
  <si>
    <t>Technical Complexity Factor (TCF)</t>
  </si>
  <si>
    <r>
      <t>Factor</t>
    </r>
    <r>
      <rPr>
        <b/>
        <sz val="11"/>
        <color rgb="FF000000"/>
        <rFont val="Arial"/>
        <family val="2"/>
      </rPr>
      <t xml:space="preserve"> </t>
    </r>
  </si>
  <si>
    <r>
      <t>Description</t>
    </r>
    <r>
      <rPr>
        <b/>
        <sz val="11"/>
        <color rgb="FF000000"/>
        <rFont val="Arial"/>
        <family val="2"/>
      </rPr>
      <t xml:space="preserve"> </t>
    </r>
  </si>
  <si>
    <r>
      <t>Weight</t>
    </r>
    <r>
      <rPr>
        <b/>
        <sz val="11"/>
        <color rgb="FF000000"/>
        <rFont val="Arial"/>
        <family val="2"/>
      </rPr>
      <t xml:space="preserve"> </t>
    </r>
  </si>
  <si>
    <r>
      <t>Weight x Factor</t>
    </r>
    <r>
      <rPr>
        <b/>
        <sz val="11"/>
        <color rgb="FF000000"/>
        <rFont val="Arial"/>
        <family val="2"/>
      </rPr>
      <t xml:space="preserve"> </t>
    </r>
  </si>
  <si>
    <r>
      <t>T1</t>
    </r>
    <r>
      <rPr>
        <sz val="11"/>
        <color rgb="FF000000"/>
        <rFont val="Arial"/>
        <family val="2"/>
      </rPr>
      <t xml:space="preserve"> </t>
    </r>
  </si>
  <si>
    <r>
      <t>Distributed system</t>
    </r>
    <r>
      <rPr>
        <sz val="11"/>
        <color rgb="FF000000"/>
        <rFont val="Arial"/>
        <family val="2"/>
      </rPr>
      <t xml:space="preserve"> </t>
    </r>
  </si>
  <si>
    <r>
      <t>T2</t>
    </r>
    <r>
      <rPr>
        <sz val="11"/>
        <color rgb="FF000000"/>
        <rFont val="Arial"/>
        <family val="2"/>
      </rPr>
      <t xml:space="preserve"> </t>
    </r>
  </si>
  <si>
    <r>
      <t>Response time/performance objectives</t>
    </r>
    <r>
      <rPr>
        <sz val="11"/>
        <color rgb="FF000000"/>
        <rFont val="Arial"/>
        <family val="2"/>
      </rPr>
      <t xml:space="preserve"> </t>
    </r>
  </si>
  <si>
    <r>
      <t>T3</t>
    </r>
    <r>
      <rPr>
        <sz val="11"/>
        <color rgb="FF000000"/>
        <rFont val="Arial"/>
        <family val="2"/>
      </rPr>
      <t xml:space="preserve"> </t>
    </r>
  </si>
  <si>
    <r>
      <t>End-user efficiency</t>
    </r>
    <r>
      <rPr>
        <sz val="11"/>
        <color rgb="FF000000"/>
        <rFont val="Arial"/>
        <family val="2"/>
      </rPr>
      <t xml:space="preserve"> </t>
    </r>
  </si>
  <si>
    <r>
      <t>T4</t>
    </r>
    <r>
      <rPr>
        <sz val="11"/>
        <color rgb="FF000000"/>
        <rFont val="Arial"/>
        <family val="2"/>
      </rPr>
      <t xml:space="preserve"> </t>
    </r>
  </si>
  <si>
    <r>
      <t>Internal processing complexity</t>
    </r>
    <r>
      <rPr>
        <sz val="11"/>
        <color rgb="FF000000"/>
        <rFont val="Arial"/>
        <family val="2"/>
      </rPr>
      <t xml:space="preserve"> </t>
    </r>
  </si>
  <si>
    <r>
      <t>T5</t>
    </r>
    <r>
      <rPr>
        <sz val="11"/>
        <color rgb="FF000000"/>
        <rFont val="Arial"/>
        <family val="2"/>
      </rPr>
      <t xml:space="preserve"> </t>
    </r>
  </si>
  <si>
    <r>
      <t>Code reusability</t>
    </r>
    <r>
      <rPr>
        <sz val="11"/>
        <color rgb="FF000000"/>
        <rFont val="Arial"/>
        <family val="2"/>
      </rPr>
      <t xml:space="preserve"> </t>
    </r>
  </si>
  <si>
    <r>
      <t>T6</t>
    </r>
    <r>
      <rPr>
        <sz val="11"/>
        <color rgb="FF000000"/>
        <rFont val="Arial"/>
        <family val="2"/>
      </rPr>
      <t xml:space="preserve"> </t>
    </r>
  </si>
  <si>
    <r>
      <t>Easy to install</t>
    </r>
    <r>
      <rPr>
        <sz val="11"/>
        <color rgb="FF000000"/>
        <rFont val="Arial"/>
        <family val="2"/>
      </rPr>
      <t xml:space="preserve"> </t>
    </r>
  </si>
  <si>
    <r>
      <t>T7</t>
    </r>
    <r>
      <rPr>
        <sz val="11"/>
        <color rgb="FF000000"/>
        <rFont val="Arial"/>
        <family val="2"/>
      </rPr>
      <t xml:space="preserve"> </t>
    </r>
  </si>
  <si>
    <r>
      <t>Easy to use</t>
    </r>
    <r>
      <rPr>
        <sz val="11"/>
        <color rgb="FF000000"/>
        <rFont val="Arial"/>
        <family val="2"/>
      </rPr>
      <t xml:space="preserve"> </t>
    </r>
  </si>
  <si>
    <r>
      <t>T8</t>
    </r>
    <r>
      <rPr>
        <sz val="11"/>
        <color rgb="FF000000"/>
        <rFont val="Arial"/>
        <family val="2"/>
      </rPr>
      <t xml:space="preserve"> </t>
    </r>
  </si>
  <si>
    <r>
      <t>Portability to other platforms</t>
    </r>
    <r>
      <rPr>
        <sz val="11"/>
        <color rgb="FF000000"/>
        <rFont val="Arial"/>
        <family val="2"/>
      </rPr>
      <t xml:space="preserve"> </t>
    </r>
  </si>
  <si>
    <r>
      <t>T9</t>
    </r>
    <r>
      <rPr>
        <sz val="11"/>
        <color rgb="FF000000"/>
        <rFont val="Arial"/>
        <family val="2"/>
      </rPr>
      <t xml:space="preserve"> </t>
    </r>
  </si>
  <si>
    <r>
      <t>System maintenance</t>
    </r>
    <r>
      <rPr>
        <sz val="11"/>
        <color rgb="FF000000"/>
        <rFont val="Arial"/>
        <family val="2"/>
      </rPr>
      <t xml:space="preserve"> </t>
    </r>
  </si>
  <si>
    <r>
      <t>T10</t>
    </r>
    <r>
      <rPr>
        <sz val="11"/>
        <color rgb="FF000000"/>
        <rFont val="Arial"/>
        <family val="2"/>
      </rPr>
      <t xml:space="preserve"> </t>
    </r>
  </si>
  <si>
    <r>
      <t>Concurrent/parallel processing</t>
    </r>
    <r>
      <rPr>
        <sz val="11"/>
        <color rgb="FF000000"/>
        <rFont val="Arial"/>
        <family val="2"/>
      </rPr>
      <t xml:space="preserve"> </t>
    </r>
  </si>
  <si>
    <r>
      <t>T11</t>
    </r>
    <r>
      <rPr>
        <sz val="11"/>
        <color rgb="FF000000"/>
        <rFont val="Arial"/>
        <family val="2"/>
      </rPr>
      <t xml:space="preserve"> </t>
    </r>
  </si>
  <si>
    <r>
      <t>Security features</t>
    </r>
    <r>
      <rPr>
        <sz val="11"/>
        <color rgb="FF000000"/>
        <rFont val="Arial"/>
        <family val="2"/>
      </rPr>
      <t xml:space="preserve"> </t>
    </r>
  </si>
  <si>
    <r>
      <t>T12</t>
    </r>
    <r>
      <rPr>
        <sz val="11"/>
        <color rgb="FF000000"/>
        <rFont val="Arial"/>
        <family val="2"/>
      </rPr>
      <t xml:space="preserve"> </t>
    </r>
  </si>
  <si>
    <r>
      <t>Access for third parties</t>
    </r>
    <r>
      <rPr>
        <sz val="11"/>
        <color rgb="FF000000"/>
        <rFont val="Arial"/>
        <family val="2"/>
      </rPr>
      <t xml:space="preserve"> </t>
    </r>
  </si>
  <si>
    <r>
      <t>T13</t>
    </r>
    <r>
      <rPr>
        <sz val="11"/>
        <color rgb="FF000000"/>
        <rFont val="Arial"/>
        <family val="2"/>
      </rPr>
      <t xml:space="preserve"> </t>
    </r>
  </si>
  <si>
    <r>
      <t>End user training</t>
    </r>
    <r>
      <rPr>
        <sz val="11"/>
        <color rgb="FF000000"/>
        <rFont val="Arial"/>
        <family val="2"/>
      </rPr>
      <t xml:space="preserve"> </t>
    </r>
  </si>
  <si>
    <r>
      <t xml:space="preserve"> TF (Sum)   =</t>
    </r>
    <r>
      <rPr>
        <sz val="11"/>
        <color rgb="FF000000"/>
        <rFont val="Arial"/>
        <family val="2"/>
      </rPr>
      <t xml:space="preserve"> </t>
    </r>
  </si>
  <si>
    <t>TCF=</t>
  </si>
  <si>
    <t>0.6 + (TF/100)</t>
  </si>
  <si>
    <t>Environmental Complexity Factor (ECF)</t>
  </si>
  <si>
    <r>
      <t>E1</t>
    </r>
    <r>
      <rPr>
        <sz val="11"/>
        <color rgb="FF000000"/>
        <rFont val="Arial"/>
        <family val="2"/>
      </rPr>
      <t xml:space="preserve"> </t>
    </r>
  </si>
  <si>
    <r>
      <t>Familiarity with development process used</t>
    </r>
    <r>
      <rPr>
        <sz val="11"/>
        <color rgb="FF000000"/>
        <rFont val="Arial"/>
        <family val="2"/>
      </rPr>
      <t xml:space="preserve"> </t>
    </r>
  </si>
  <si>
    <r>
      <t>E2</t>
    </r>
    <r>
      <rPr>
        <sz val="11"/>
        <color rgb="FF000000"/>
        <rFont val="Arial"/>
        <family val="2"/>
      </rPr>
      <t xml:space="preserve"> </t>
    </r>
  </si>
  <si>
    <r>
      <t>Application experience</t>
    </r>
    <r>
      <rPr>
        <sz val="11"/>
        <color rgb="FF000000"/>
        <rFont val="Arial"/>
        <family val="2"/>
      </rPr>
      <t xml:space="preserve"> </t>
    </r>
  </si>
  <si>
    <r>
      <t>E3</t>
    </r>
    <r>
      <rPr>
        <sz val="11"/>
        <color rgb="FF000000"/>
        <rFont val="Arial"/>
        <family val="2"/>
      </rPr>
      <t xml:space="preserve"> </t>
    </r>
  </si>
  <si>
    <r>
      <t>Object-oriented experience of team</t>
    </r>
    <r>
      <rPr>
        <sz val="11"/>
        <color rgb="FF000000"/>
        <rFont val="Arial"/>
        <family val="2"/>
      </rPr>
      <t xml:space="preserve"> </t>
    </r>
  </si>
  <si>
    <r>
      <t>E4</t>
    </r>
    <r>
      <rPr>
        <sz val="11"/>
        <color rgb="FF000000"/>
        <rFont val="Arial"/>
        <family val="2"/>
      </rPr>
      <t xml:space="preserve"> </t>
    </r>
  </si>
  <si>
    <r>
      <t>Lead analyst capability</t>
    </r>
    <r>
      <rPr>
        <sz val="11"/>
        <color rgb="FF000000"/>
        <rFont val="Arial"/>
        <family val="2"/>
      </rPr>
      <t xml:space="preserve"> </t>
    </r>
  </si>
  <si>
    <r>
      <t>E5</t>
    </r>
    <r>
      <rPr>
        <sz val="11"/>
        <color rgb="FF000000"/>
        <rFont val="Arial"/>
        <family val="2"/>
      </rPr>
      <t xml:space="preserve"> </t>
    </r>
  </si>
  <si>
    <r>
      <t>Motivation of the team</t>
    </r>
    <r>
      <rPr>
        <sz val="11"/>
        <color rgb="FF000000"/>
        <rFont val="Arial"/>
        <family val="2"/>
      </rPr>
      <t xml:space="preserve"> </t>
    </r>
  </si>
  <si>
    <r>
      <t>E6</t>
    </r>
    <r>
      <rPr>
        <sz val="11"/>
        <color rgb="FF000000"/>
        <rFont val="Arial"/>
        <family val="2"/>
      </rPr>
      <t xml:space="preserve"> </t>
    </r>
  </si>
  <si>
    <r>
      <t>Stability of requirements</t>
    </r>
    <r>
      <rPr>
        <sz val="11"/>
        <color rgb="FF000000"/>
        <rFont val="Arial"/>
        <family val="2"/>
      </rPr>
      <t xml:space="preserve"> </t>
    </r>
  </si>
  <si>
    <r>
      <t>E7</t>
    </r>
    <r>
      <rPr>
        <sz val="11"/>
        <color rgb="FF000000"/>
        <rFont val="Arial"/>
        <family val="2"/>
      </rPr>
      <t xml:space="preserve"> </t>
    </r>
  </si>
  <si>
    <r>
      <t>Part-time staff</t>
    </r>
    <r>
      <rPr>
        <sz val="11"/>
        <color rgb="FF000000"/>
        <rFont val="Arial"/>
        <family val="2"/>
      </rPr>
      <t xml:space="preserve"> </t>
    </r>
  </si>
  <si>
    <r>
      <t>E8</t>
    </r>
    <r>
      <rPr>
        <sz val="11"/>
        <color rgb="FF000000"/>
        <rFont val="Arial"/>
        <family val="2"/>
      </rPr>
      <t xml:space="preserve"> </t>
    </r>
  </si>
  <si>
    <r>
      <t>Difficult programming language</t>
    </r>
    <r>
      <rPr>
        <sz val="11"/>
        <color rgb="FF000000"/>
        <rFont val="Arial"/>
        <family val="2"/>
      </rPr>
      <t xml:space="preserve"> </t>
    </r>
  </si>
  <si>
    <t xml:space="preserve">  </t>
  </si>
  <si>
    <t xml:space="preserve">EF (Sum) = </t>
  </si>
  <si>
    <t>ECF=</t>
  </si>
  <si>
    <t xml:space="preserve"> 1.4 + (-0.03 x EF)</t>
  </si>
  <si>
    <t>Use Case Points (UCP)</t>
  </si>
  <si>
    <t>UCP = (UUCW + UAW) x TCF x ECF</t>
  </si>
  <si>
    <t>UCP =</t>
  </si>
  <si>
    <t>Estimated Effort = UCP x Hours/UCP</t>
  </si>
  <si>
    <t xml:space="preserve">Estimated Effort = </t>
  </si>
  <si>
    <r>
      <t>(Hours/UCP may range from 20 to 28 - Scheider and Winters’ range and we are considering the highest range since this is the 1</t>
    </r>
    <r>
      <rPr>
        <vertAlign val="superscript"/>
        <sz val="14"/>
        <color rgb="FF000000"/>
        <rFont val="Calibri"/>
        <family val="2"/>
        <scheme val="minor"/>
      </rPr>
      <t>st</t>
    </r>
    <r>
      <rPr>
        <sz val="14"/>
        <color rgb="FF000000"/>
        <rFont val="Calibri"/>
        <family val="2"/>
        <scheme val="minor"/>
      </rPr>
      <t xml:space="preserve">  time we are using this approach)</t>
    </r>
  </si>
  <si>
    <t>Total Number of weeks=</t>
  </si>
  <si>
    <t>Practicum End Date</t>
  </si>
  <si>
    <t>Practicum Start Date</t>
  </si>
  <si>
    <t>Number of Weeks</t>
  </si>
  <si>
    <t>Number of Hrs</t>
  </si>
  <si>
    <t>Team-3</t>
  </si>
  <si>
    <t>Team-4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</si>
</sst>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3.2"/>
      <color rgb="FF000000"/>
      <name val="Arial"/>
      <family val="2"/>
    </font>
    <font>
      <sz val="18"/>
      <color rgb="FF000000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rgb="FF252525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vertAlign val="superscript"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Alignment="1"/>
    <xf numFmtId="0" fontId="5" fillId="0" borderId="0" xfId="0" applyFont="1"/>
    <xf numFmtId="0" fontId="1" fillId="0" borderId="0" xfId="0" applyFont="1"/>
    <xf numFmtId="0" fontId="6" fillId="4" borderId="1" xfId="0" applyFont="1" applyFill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wrapText="1" readingOrder="1"/>
    </xf>
    <xf numFmtId="0" fontId="8" fillId="0" borderId="1" xfId="0" applyFont="1" applyBorder="1" applyAlignment="1">
      <alignment horizontal="left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left" wrapText="1" readingOrder="1"/>
    </xf>
    <xf numFmtId="0" fontId="12" fillId="0" borderId="1" xfId="0" applyFont="1" applyBorder="1" applyAlignment="1">
      <alignment horizontal="center" wrapText="1" readingOrder="1"/>
    </xf>
    <xf numFmtId="0" fontId="12" fillId="0" borderId="7" xfId="0" applyFont="1" applyBorder="1" applyAlignment="1">
      <alignment horizontal="center" wrapText="1" readingOrder="1"/>
    </xf>
    <xf numFmtId="0" fontId="12" fillId="0" borderId="6" xfId="0" applyFont="1" applyBorder="1" applyAlignment="1">
      <alignment horizontal="center" wrapText="1" readingOrder="1"/>
    </xf>
    <xf numFmtId="0" fontId="13" fillId="0" borderId="0" xfId="0" applyFont="1"/>
    <xf numFmtId="0" fontId="12" fillId="0" borderId="1" xfId="0" applyFont="1" applyBorder="1" applyAlignment="1">
      <alignment horizontal="right" wrapText="1" readingOrder="1"/>
    </xf>
    <xf numFmtId="0" fontId="1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 wrapText="1" readingOrder="1"/>
    </xf>
    <xf numFmtId="0" fontId="16" fillId="0" borderId="0" xfId="0" applyFont="1"/>
    <xf numFmtId="0" fontId="5" fillId="0" borderId="0" xfId="0" applyFont="1" applyAlignment="1">
      <alignment horizontal="left" readingOrder="1"/>
    </xf>
    <xf numFmtId="0" fontId="17" fillId="0" borderId="0" xfId="0" applyFont="1"/>
    <xf numFmtId="0" fontId="5" fillId="5" borderId="0" xfId="0" applyFont="1" applyFill="1" applyAlignment="1">
      <alignment horizontal="left" readingOrder="1"/>
    </xf>
    <xf numFmtId="0" fontId="15" fillId="0" borderId="2" xfId="0" applyFont="1" applyBorder="1"/>
    <xf numFmtId="15" fontId="15" fillId="0" borderId="2" xfId="0" applyNumberFormat="1" applyFont="1" applyBorder="1"/>
    <xf numFmtId="16" fontId="15" fillId="0" borderId="2" xfId="0" applyNumberFormat="1" applyFont="1" applyBorder="1"/>
    <xf numFmtId="0" fontId="0" fillId="0" borderId="2" xfId="0" applyBorder="1"/>
    <xf numFmtId="0" fontId="15" fillId="0" borderId="2" xfId="0" applyFont="1" applyFill="1" applyBorder="1"/>
    <xf numFmtId="0" fontId="0" fillId="0" borderId="0" xfId="0" applyAlignment="1">
      <alignment wrapText="1"/>
    </xf>
    <xf numFmtId="0" fontId="1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3" xfId="0" applyFont="1" applyBorder="1" applyAlignment="1">
      <alignment horizontal="center" wrapText="1" readingOrder="1"/>
    </xf>
    <xf numFmtId="0" fontId="8" fillId="0" borderId="4" xfId="0" applyFont="1" applyBorder="1" applyAlignment="1">
      <alignment horizontal="center" wrapText="1" readingOrder="1"/>
    </xf>
    <xf numFmtId="0" fontId="8" fillId="0" borderId="5" xfId="0" applyFont="1" applyBorder="1" applyAlignment="1">
      <alignment horizontal="center" wrapText="1" readingOrder="1"/>
    </xf>
    <xf numFmtId="0" fontId="12" fillId="0" borderId="3" xfId="0" applyFont="1" applyBorder="1" applyAlignment="1">
      <alignment horizontal="center" wrapText="1" readingOrder="1"/>
    </xf>
    <xf numFmtId="0" fontId="12" fillId="0" borderId="4" xfId="0" applyFont="1" applyBorder="1" applyAlignment="1">
      <alignment horizontal="center" wrapText="1" readingOrder="1"/>
    </xf>
    <xf numFmtId="0" fontId="12" fillId="0" borderId="5" xfId="0" applyFont="1" applyBorder="1" applyAlignment="1">
      <alignment horizont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9524</xdr:colOff>
      <xdr:row>14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38624" cy="2790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 xr3:uid="{AEA406A1-0E4B-5B11-9CD5-51D6E497D94C}">
      <selection activeCell="G14" sqref="G14"/>
    </sheetView>
  </sheetViews>
  <sheetFormatPr defaultRowHeight="15"/>
  <cols>
    <col min="1" max="1" width="20.85546875" customWidth="1"/>
    <col min="2" max="2" width="22.85546875" customWidth="1"/>
    <col min="3" max="3" width="19.7109375" customWidth="1"/>
    <col min="4" max="4" width="15.5703125" customWidth="1"/>
    <col min="5" max="5" width="16.85546875" bestFit="1" customWidth="1"/>
    <col min="6" max="6" width="21.5703125" bestFit="1" customWidth="1"/>
    <col min="7" max="7" width="21.42578125" bestFit="1" customWidth="1"/>
  </cols>
  <sheetData>
    <row r="1" spans="1:6">
      <c r="A1" s="33" t="s">
        <v>0</v>
      </c>
      <c r="B1" s="33"/>
      <c r="C1" s="33"/>
      <c r="D1" s="29"/>
    </row>
    <row r="2" spans="1:6">
      <c r="A2" s="33"/>
      <c r="B2" s="33"/>
      <c r="C2" s="33"/>
      <c r="D2" s="29"/>
    </row>
    <row r="3" spans="1:6">
      <c r="A3" s="33"/>
      <c r="B3" s="33"/>
      <c r="C3" s="33"/>
      <c r="D3" s="29"/>
    </row>
    <row r="4" spans="1:6">
      <c r="A4" s="33"/>
      <c r="B4" s="33"/>
      <c r="C4" s="33"/>
      <c r="D4" s="29"/>
    </row>
    <row r="5" spans="1:6">
      <c r="A5" s="33"/>
      <c r="B5" s="33"/>
      <c r="C5" s="33"/>
      <c r="D5" s="29"/>
    </row>
    <row r="6" spans="1:6">
      <c r="A6" s="33"/>
      <c r="B6" s="33"/>
      <c r="C6" s="33"/>
      <c r="D6" s="29"/>
    </row>
    <row r="7" spans="1:6">
      <c r="A7" s="33"/>
      <c r="B7" s="33"/>
      <c r="C7" s="33"/>
      <c r="D7" s="29"/>
    </row>
    <row r="8" spans="1:6">
      <c r="A8" s="33"/>
      <c r="B8" s="33"/>
      <c r="C8" s="33"/>
      <c r="D8" s="29"/>
    </row>
    <row r="9" spans="1:6">
      <c r="A9" s="33"/>
      <c r="B9" s="33"/>
      <c r="C9" s="33"/>
      <c r="D9" s="29"/>
      <c r="E9" s="30" t="s">
        <v>1</v>
      </c>
      <c r="F9" s="30" t="s">
        <v>2</v>
      </c>
    </row>
    <row r="10" spans="1:6">
      <c r="A10" s="33"/>
      <c r="B10" s="33"/>
      <c r="C10" s="33"/>
      <c r="D10" s="29"/>
      <c r="E10" s="27" t="s">
        <v>3</v>
      </c>
      <c r="F10" s="31" t="s">
        <v>4</v>
      </c>
    </row>
    <row r="11" spans="1:6">
      <c r="A11" s="33"/>
      <c r="B11" s="33"/>
      <c r="C11" s="33"/>
      <c r="D11" s="29"/>
      <c r="E11" s="27" t="s">
        <v>5</v>
      </c>
      <c r="F11" s="31" t="s">
        <v>4</v>
      </c>
    </row>
    <row r="12" spans="1:6">
      <c r="A12" s="33"/>
      <c r="B12" s="33"/>
      <c r="C12" s="33"/>
      <c r="D12" s="29"/>
      <c r="E12" s="27" t="s">
        <v>6</v>
      </c>
      <c r="F12" s="31" t="s">
        <v>4</v>
      </c>
    </row>
    <row r="13" spans="1:6">
      <c r="A13" s="33"/>
      <c r="B13" s="33"/>
      <c r="C13" s="33"/>
      <c r="D13" s="29"/>
      <c r="E13" s="27" t="s">
        <v>7</v>
      </c>
      <c r="F13" s="31" t="s">
        <v>4</v>
      </c>
    </row>
    <row r="14" spans="1:6">
      <c r="A14" s="33"/>
      <c r="B14" s="33"/>
      <c r="C14" s="33"/>
      <c r="D14" s="29"/>
      <c r="E14" s="27" t="s">
        <v>8</v>
      </c>
      <c r="F14" s="31" t="s">
        <v>4</v>
      </c>
    </row>
    <row r="15" spans="1:6">
      <c r="A15" s="33"/>
      <c r="B15" s="33"/>
      <c r="C15" s="33"/>
      <c r="D15" s="29"/>
    </row>
    <row r="16" spans="1:6">
      <c r="A16" s="33"/>
      <c r="B16" s="33"/>
      <c r="C16" s="33"/>
      <c r="D16" s="29"/>
    </row>
    <row r="18" spans="1:5" ht="17.25">
      <c r="A18" s="1" t="s">
        <v>9</v>
      </c>
    </row>
    <row r="20" spans="1:5" ht="30">
      <c r="A20" s="7" t="s">
        <v>2</v>
      </c>
      <c r="B20" s="7" t="s">
        <v>10</v>
      </c>
      <c r="C20" s="7" t="s">
        <v>11</v>
      </c>
      <c r="D20" s="7" t="s">
        <v>12</v>
      </c>
    </row>
    <row r="21" spans="1:5">
      <c r="A21" s="8" t="s">
        <v>13</v>
      </c>
      <c r="B21" s="8" t="s">
        <v>14</v>
      </c>
      <c r="C21" s="9">
        <v>5</v>
      </c>
      <c r="D21" s="9">
        <v>0</v>
      </c>
    </row>
    <row r="22" spans="1:5">
      <c r="A22" s="8" t="s">
        <v>15</v>
      </c>
      <c r="B22" s="8" t="s">
        <v>16</v>
      </c>
      <c r="C22" s="9">
        <v>10</v>
      </c>
      <c r="D22" s="9">
        <v>0</v>
      </c>
    </row>
    <row r="23" spans="1:5">
      <c r="A23" s="8" t="s">
        <v>4</v>
      </c>
      <c r="B23" s="8" t="s">
        <v>17</v>
      </c>
      <c r="C23" s="9">
        <v>15</v>
      </c>
      <c r="D23" s="9">
        <v>5</v>
      </c>
    </row>
    <row r="24" spans="1:5">
      <c r="A24" s="32" t="s">
        <v>18</v>
      </c>
      <c r="B24" s="32"/>
      <c r="C24" s="32"/>
      <c r="D24" s="10">
        <f>(C21*D21)+(C22*D22)+(C23*D23)</f>
        <v>75</v>
      </c>
    </row>
    <row r="27" spans="1:5">
      <c r="B27" s="29"/>
      <c r="C27" s="29"/>
      <c r="D27" s="29"/>
      <c r="E27" s="29"/>
    </row>
    <row r="28" spans="1:5">
      <c r="B28" s="29"/>
      <c r="C28" s="29"/>
      <c r="D28" s="29"/>
      <c r="E28" s="29"/>
    </row>
    <row r="29" spans="1:5">
      <c r="B29" s="29"/>
      <c r="C29" s="29"/>
      <c r="D29" s="29"/>
      <c r="E29" s="29"/>
    </row>
    <row r="30" spans="1:5">
      <c r="B30" s="29"/>
      <c r="C30" s="29"/>
      <c r="D30" s="29"/>
      <c r="E30" s="29"/>
    </row>
    <row r="31" spans="1:5">
      <c r="B31" s="29"/>
      <c r="C31" s="29"/>
      <c r="D31" s="29"/>
      <c r="E31" s="29"/>
    </row>
    <row r="32" spans="1:5">
      <c r="B32" s="29"/>
      <c r="C32" s="29"/>
      <c r="D32" s="29"/>
      <c r="E32" s="29"/>
    </row>
    <row r="33" spans="2:5">
      <c r="B33" s="29"/>
      <c r="C33" s="29"/>
      <c r="D33" s="29"/>
      <c r="E33" s="29"/>
    </row>
    <row r="34" spans="2:5">
      <c r="B34" s="29"/>
      <c r="C34" s="29"/>
      <c r="D34" s="29"/>
      <c r="E34" s="29"/>
    </row>
    <row r="35" spans="2:5">
      <c r="B35" s="29"/>
      <c r="C35" s="29"/>
      <c r="D35" s="29"/>
      <c r="E35" s="29"/>
    </row>
    <row r="36" spans="2:5">
      <c r="B36" s="29"/>
      <c r="C36" s="29"/>
      <c r="D36" s="29"/>
      <c r="E36" s="29"/>
    </row>
    <row r="37" spans="2:5">
      <c r="B37" s="29"/>
      <c r="C37" s="29"/>
      <c r="D37" s="29"/>
      <c r="E37" s="29"/>
    </row>
    <row r="38" spans="2:5">
      <c r="B38" s="29"/>
      <c r="C38" s="29"/>
      <c r="D38" s="29"/>
      <c r="E38" s="29"/>
    </row>
    <row r="39" spans="2:5">
      <c r="B39" s="29"/>
      <c r="C39" s="29"/>
      <c r="D39" s="29"/>
      <c r="E39" s="29"/>
    </row>
    <row r="40" spans="2:5">
      <c r="B40" s="29"/>
      <c r="C40" s="29"/>
      <c r="D40" s="29"/>
      <c r="E40" s="29"/>
    </row>
    <row r="41" spans="2:5">
      <c r="B41" s="29"/>
      <c r="C41" s="29"/>
      <c r="D41" s="29"/>
      <c r="E41" s="29"/>
    </row>
    <row r="42" spans="2:5">
      <c r="B42" s="29"/>
      <c r="C42" s="29"/>
      <c r="D42" s="29"/>
      <c r="E42" s="29"/>
    </row>
    <row r="43" spans="2:5">
      <c r="B43" s="29"/>
      <c r="C43" s="29"/>
      <c r="D43" s="29"/>
      <c r="E43" s="29"/>
    </row>
    <row r="44" spans="2:5">
      <c r="B44" s="29"/>
      <c r="C44" s="29"/>
      <c r="D44" s="29"/>
      <c r="E44" s="29"/>
    </row>
    <row r="45" spans="2:5">
      <c r="B45" s="29"/>
      <c r="C45" s="29"/>
      <c r="D45" s="29"/>
      <c r="E45" s="29"/>
    </row>
  </sheetData>
  <mergeCells count="2">
    <mergeCell ref="A24:C24"/>
    <mergeCell ref="A1:C1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 xr3:uid="{958C4451-9541-5A59-BF78-D2F731DF1C81}">
      <selection activeCell="A13" sqref="A13"/>
    </sheetView>
  </sheetViews>
  <sheetFormatPr defaultRowHeight="15"/>
  <cols>
    <col min="1" max="1" width="14.28515625" customWidth="1"/>
    <col min="2" max="2" width="59.140625" customWidth="1"/>
  </cols>
  <sheetData>
    <row r="1" spans="1:4" ht="17.25">
      <c r="A1" s="1" t="s">
        <v>19</v>
      </c>
    </row>
    <row r="2" spans="1:4" ht="15.75" thickBot="1"/>
    <row r="3" spans="1:4" ht="32.25" thickBot="1">
      <c r="A3" s="4" t="s">
        <v>20</v>
      </c>
      <c r="B3" s="4" t="s">
        <v>21</v>
      </c>
      <c r="C3" s="4" t="s">
        <v>22</v>
      </c>
      <c r="D3" s="4" t="s">
        <v>22</v>
      </c>
    </row>
    <row r="4" spans="1:4" ht="32.25" thickBot="1">
      <c r="A4" s="5" t="s">
        <v>23</v>
      </c>
      <c r="B4" s="6" t="s">
        <v>24</v>
      </c>
      <c r="C4" s="5">
        <v>1</v>
      </c>
      <c r="D4" s="5">
        <v>0</v>
      </c>
    </row>
    <row r="5" spans="1:4" ht="48" thickBot="1">
      <c r="A5" s="5" t="s">
        <v>25</v>
      </c>
      <c r="B5" s="6" t="s">
        <v>26</v>
      </c>
      <c r="C5" s="5">
        <v>2</v>
      </c>
      <c r="D5" s="5">
        <v>0</v>
      </c>
    </row>
    <row r="6" spans="1:4" ht="16.5" thickBot="1">
      <c r="A6" s="5" t="s">
        <v>27</v>
      </c>
      <c r="B6" s="6" t="s">
        <v>28</v>
      </c>
      <c r="C6" s="5">
        <v>3</v>
      </c>
      <c r="D6" s="5">
        <v>2</v>
      </c>
    </row>
    <row r="7" spans="1:4" ht="15.75" customHeight="1" thickBot="1">
      <c r="A7" s="34" t="s">
        <v>29</v>
      </c>
      <c r="B7" s="35"/>
      <c r="C7" s="36"/>
      <c r="D7" s="10">
        <f>(C4*D4)+(C5*D5)+(C6*D6)</f>
        <v>6</v>
      </c>
    </row>
  </sheetData>
  <mergeCells count="1">
    <mergeCell ref="A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opLeftCell="A3" workbookViewId="0" xr3:uid="{842E5F09-E766-5B8D-85AF-A39847EA96FD}">
      <selection activeCell="D16" sqref="D16"/>
    </sheetView>
  </sheetViews>
  <sheetFormatPr defaultRowHeight="15"/>
  <cols>
    <col min="1" max="1" width="6.42578125" bestFit="1" customWidth="1"/>
    <col min="2" max="2" width="31" customWidth="1"/>
  </cols>
  <sheetData>
    <row r="1" spans="1:5" ht="23.25">
      <c r="A1" s="16" t="s">
        <v>30</v>
      </c>
    </row>
    <row r="2" spans="1:5" ht="15.75" thickBot="1"/>
    <row r="3" spans="1:5" ht="30.75" thickBot="1">
      <c r="A3" s="11" t="s">
        <v>31</v>
      </c>
      <c r="B3" s="11" t="s">
        <v>32</v>
      </c>
      <c r="C3" s="11" t="s">
        <v>33</v>
      </c>
      <c r="D3" s="11" t="s">
        <v>31</v>
      </c>
      <c r="E3" s="11" t="s">
        <v>34</v>
      </c>
    </row>
    <row r="4" spans="1:5" ht="15.75" thickBot="1">
      <c r="A4" s="12" t="s">
        <v>35</v>
      </c>
      <c r="B4" s="12" t="s">
        <v>36</v>
      </c>
      <c r="C4" s="13">
        <v>2</v>
      </c>
      <c r="D4" s="13">
        <v>0</v>
      </c>
      <c r="E4" s="13">
        <f>C4*D4</f>
        <v>0</v>
      </c>
    </row>
    <row r="5" spans="1:5" ht="30.75" thickBot="1">
      <c r="A5" s="12" t="s">
        <v>37</v>
      </c>
      <c r="B5" s="12" t="s">
        <v>38</v>
      </c>
      <c r="C5" s="13">
        <v>1</v>
      </c>
      <c r="D5" s="13">
        <v>4</v>
      </c>
      <c r="E5" s="13">
        <f t="shared" ref="E5:E16" si="0">C5*D5</f>
        <v>4</v>
      </c>
    </row>
    <row r="6" spans="1:5" ht="15.75" thickBot="1">
      <c r="A6" s="12" t="s">
        <v>39</v>
      </c>
      <c r="B6" s="12" t="s">
        <v>40</v>
      </c>
      <c r="C6" s="13">
        <v>1</v>
      </c>
      <c r="D6" s="13">
        <v>4</v>
      </c>
      <c r="E6" s="13">
        <f t="shared" si="0"/>
        <v>4</v>
      </c>
    </row>
    <row r="7" spans="1:5" ht="15.75" thickBot="1">
      <c r="A7" s="12" t="s">
        <v>41</v>
      </c>
      <c r="B7" s="12" t="s">
        <v>42</v>
      </c>
      <c r="C7" s="13">
        <v>1</v>
      </c>
      <c r="D7" s="13">
        <v>5</v>
      </c>
      <c r="E7" s="13">
        <f t="shared" si="0"/>
        <v>5</v>
      </c>
    </row>
    <row r="8" spans="1:5" ht="15.75" thickBot="1">
      <c r="A8" s="12" t="s">
        <v>43</v>
      </c>
      <c r="B8" s="12" t="s">
        <v>44</v>
      </c>
      <c r="C8" s="13">
        <v>1</v>
      </c>
      <c r="D8" s="13">
        <v>5</v>
      </c>
      <c r="E8" s="13">
        <f t="shared" si="0"/>
        <v>5</v>
      </c>
    </row>
    <row r="9" spans="1:5" ht="15.75" thickBot="1">
      <c r="A9" s="12" t="s">
        <v>45</v>
      </c>
      <c r="B9" s="12" t="s">
        <v>46</v>
      </c>
      <c r="C9" s="13">
        <v>0.5</v>
      </c>
      <c r="D9" s="13">
        <v>4</v>
      </c>
      <c r="E9" s="13">
        <f t="shared" si="0"/>
        <v>2</v>
      </c>
    </row>
    <row r="10" spans="1:5" ht="15.75" thickBot="1">
      <c r="A10" s="12" t="s">
        <v>47</v>
      </c>
      <c r="B10" s="12" t="s">
        <v>48</v>
      </c>
      <c r="C10" s="13">
        <v>0.5</v>
      </c>
      <c r="D10" s="13">
        <v>4</v>
      </c>
      <c r="E10" s="13">
        <f t="shared" si="0"/>
        <v>2</v>
      </c>
    </row>
    <row r="11" spans="1:5" ht="15.75" thickBot="1">
      <c r="A11" s="12" t="s">
        <v>49</v>
      </c>
      <c r="B11" s="12" t="s">
        <v>50</v>
      </c>
      <c r="C11" s="13">
        <v>2</v>
      </c>
      <c r="D11" s="13">
        <v>2</v>
      </c>
      <c r="E11" s="13">
        <f t="shared" si="0"/>
        <v>4</v>
      </c>
    </row>
    <row r="12" spans="1:5" ht="15.75" thickBot="1">
      <c r="A12" s="12" t="s">
        <v>51</v>
      </c>
      <c r="B12" s="12" t="s">
        <v>52</v>
      </c>
      <c r="C12" s="13">
        <v>1</v>
      </c>
      <c r="D12" s="13">
        <v>3</v>
      </c>
      <c r="E12" s="13">
        <f t="shared" si="0"/>
        <v>3</v>
      </c>
    </row>
    <row r="13" spans="1:5" ht="15.75" thickBot="1">
      <c r="A13" s="12" t="s">
        <v>53</v>
      </c>
      <c r="B13" s="12" t="s">
        <v>54</v>
      </c>
      <c r="C13" s="13">
        <v>1</v>
      </c>
      <c r="D13" s="13">
        <v>4</v>
      </c>
      <c r="E13" s="13">
        <f t="shared" si="0"/>
        <v>4</v>
      </c>
    </row>
    <row r="14" spans="1:5" ht="15.75" thickBot="1">
      <c r="A14" s="12" t="s">
        <v>55</v>
      </c>
      <c r="B14" s="12" t="s">
        <v>56</v>
      </c>
      <c r="C14" s="13">
        <v>1</v>
      </c>
      <c r="D14" s="13">
        <v>5</v>
      </c>
      <c r="E14" s="13">
        <f t="shared" si="0"/>
        <v>5</v>
      </c>
    </row>
    <row r="15" spans="1:5" ht="15.75" thickBot="1">
      <c r="A15" s="12" t="s">
        <v>57</v>
      </c>
      <c r="B15" s="12" t="s">
        <v>58</v>
      </c>
      <c r="C15" s="13">
        <v>1</v>
      </c>
      <c r="D15" s="13">
        <v>0</v>
      </c>
      <c r="E15" s="13">
        <f t="shared" si="0"/>
        <v>0</v>
      </c>
    </row>
    <row r="16" spans="1:5" ht="15.75" thickBot="1">
      <c r="A16" s="12" t="s">
        <v>59</v>
      </c>
      <c r="B16" s="12" t="s">
        <v>60</v>
      </c>
      <c r="C16" s="13">
        <v>1</v>
      </c>
      <c r="D16" s="13">
        <v>4</v>
      </c>
      <c r="E16" s="14">
        <f t="shared" si="0"/>
        <v>4</v>
      </c>
    </row>
    <row r="17" spans="1:5" ht="15.75" thickBot="1">
      <c r="A17" s="37" t="s">
        <v>61</v>
      </c>
      <c r="B17" s="38"/>
      <c r="C17" s="38"/>
      <c r="D17" s="38"/>
      <c r="E17" s="15">
        <f>SUM(E4:E16)</f>
        <v>42</v>
      </c>
    </row>
    <row r="20" spans="1:5">
      <c r="A20" s="3" t="s">
        <v>62</v>
      </c>
      <c r="B20" s="18" t="s">
        <v>63</v>
      </c>
    </row>
    <row r="21" spans="1:5">
      <c r="A21" s="3" t="s">
        <v>62</v>
      </c>
      <c r="B21" s="18">
        <f>0.6+(E17/100)</f>
        <v>1.02</v>
      </c>
    </row>
  </sheetData>
  <mergeCells count="1">
    <mergeCell ref="A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 xr3:uid="{51F8DEE0-4D01-5F28-A812-FC0BD7CAC4A5}">
      <selection activeCell="D6" sqref="D6"/>
    </sheetView>
  </sheetViews>
  <sheetFormatPr defaultRowHeight="15"/>
  <cols>
    <col min="2" max="2" width="40" customWidth="1"/>
  </cols>
  <sheetData>
    <row r="1" spans="1:5" ht="23.25">
      <c r="A1" s="16" t="s">
        <v>64</v>
      </c>
    </row>
    <row r="2" spans="1:5" ht="15.75" thickBot="1"/>
    <row r="3" spans="1:5" ht="30.75" thickBot="1">
      <c r="A3" s="11" t="s">
        <v>31</v>
      </c>
      <c r="B3" s="11" t="s">
        <v>32</v>
      </c>
      <c r="C3" s="11" t="s">
        <v>33</v>
      </c>
      <c r="D3" s="11" t="s">
        <v>31</v>
      </c>
      <c r="E3" s="11" t="s">
        <v>34</v>
      </c>
    </row>
    <row r="4" spans="1:5" ht="30.75" thickBot="1">
      <c r="A4" s="12" t="s">
        <v>65</v>
      </c>
      <c r="B4" s="12" t="s">
        <v>66</v>
      </c>
      <c r="C4" s="13">
        <v>1.5</v>
      </c>
      <c r="D4" s="17">
        <v>2</v>
      </c>
      <c r="E4" s="17">
        <f>C4*D4</f>
        <v>3</v>
      </c>
    </row>
    <row r="5" spans="1:5" ht="15.75" thickBot="1">
      <c r="A5" s="12" t="s">
        <v>67</v>
      </c>
      <c r="B5" s="12" t="s">
        <v>68</v>
      </c>
      <c r="C5" s="13">
        <v>0.5</v>
      </c>
      <c r="D5" s="17">
        <v>2</v>
      </c>
      <c r="E5" s="17">
        <f t="shared" ref="E5:E11" si="0">C5*D5</f>
        <v>1</v>
      </c>
    </row>
    <row r="6" spans="1:5" ht="15.75" thickBot="1">
      <c r="A6" s="12" t="s">
        <v>69</v>
      </c>
      <c r="B6" s="12" t="s">
        <v>70</v>
      </c>
      <c r="C6" s="13">
        <v>1</v>
      </c>
      <c r="D6" s="17">
        <v>4</v>
      </c>
      <c r="E6" s="17">
        <f t="shared" si="0"/>
        <v>4</v>
      </c>
    </row>
    <row r="7" spans="1:5" ht="15.75" thickBot="1">
      <c r="A7" s="12" t="s">
        <v>71</v>
      </c>
      <c r="B7" s="12" t="s">
        <v>72</v>
      </c>
      <c r="C7" s="13">
        <v>0.5</v>
      </c>
      <c r="D7" s="17">
        <v>2</v>
      </c>
      <c r="E7" s="17">
        <f t="shared" si="0"/>
        <v>1</v>
      </c>
    </row>
    <row r="8" spans="1:5" ht="15.75" thickBot="1">
      <c r="A8" s="12" t="s">
        <v>73</v>
      </c>
      <c r="B8" s="12" t="s">
        <v>74</v>
      </c>
      <c r="C8" s="13">
        <v>1</v>
      </c>
      <c r="D8" s="17">
        <v>5</v>
      </c>
      <c r="E8" s="17">
        <f t="shared" si="0"/>
        <v>5</v>
      </c>
    </row>
    <row r="9" spans="1:5" ht="15.75" thickBot="1">
      <c r="A9" s="12" t="s">
        <v>75</v>
      </c>
      <c r="B9" s="12" t="s">
        <v>76</v>
      </c>
      <c r="C9" s="13">
        <v>2</v>
      </c>
      <c r="D9" s="17">
        <v>4</v>
      </c>
      <c r="E9" s="17">
        <f t="shared" si="0"/>
        <v>8</v>
      </c>
    </row>
    <row r="10" spans="1:5" ht="15.75" thickBot="1">
      <c r="A10" s="12" t="s">
        <v>77</v>
      </c>
      <c r="B10" s="12" t="s">
        <v>78</v>
      </c>
      <c r="C10" s="13">
        <v>-1</v>
      </c>
      <c r="D10" s="17">
        <v>0</v>
      </c>
      <c r="E10" s="17">
        <f t="shared" si="0"/>
        <v>0</v>
      </c>
    </row>
    <row r="11" spans="1:5" ht="15.75" thickBot="1">
      <c r="A11" s="12" t="s">
        <v>79</v>
      </c>
      <c r="B11" s="12" t="s">
        <v>80</v>
      </c>
      <c r="C11" s="13">
        <v>-1</v>
      </c>
      <c r="D11" s="17">
        <v>1</v>
      </c>
      <c r="E11" s="17">
        <f t="shared" si="0"/>
        <v>-1</v>
      </c>
    </row>
    <row r="12" spans="1:5" ht="15.75" thickBot="1">
      <c r="A12" s="12" t="s">
        <v>81</v>
      </c>
      <c r="B12" s="37" t="s">
        <v>82</v>
      </c>
      <c r="C12" s="38"/>
      <c r="D12" s="39"/>
      <c r="E12" s="17">
        <f>SUM(E4:E11)</f>
        <v>21</v>
      </c>
    </row>
    <row r="14" spans="1:5">
      <c r="A14" s="19" t="s">
        <v>83</v>
      </c>
      <c r="B14" s="19" t="s">
        <v>84</v>
      </c>
    </row>
    <row r="15" spans="1:5">
      <c r="A15" s="19" t="s">
        <v>83</v>
      </c>
      <c r="B15" s="18">
        <f xml:space="preserve"> 1.4 + (-0.03 * E12)</f>
        <v>0.76999999999999991</v>
      </c>
    </row>
  </sheetData>
  <mergeCells count="1">
    <mergeCell ref="B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 xr3:uid="{F9CF3CF3-643B-5BE6-8B46-32C596A47465}">
      <selection activeCell="A11" sqref="A11"/>
    </sheetView>
  </sheetViews>
  <sheetFormatPr defaultRowHeight="15"/>
  <cols>
    <col min="1" max="1" width="36.140625" customWidth="1"/>
    <col min="2" max="2" width="18.28515625" customWidth="1"/>
    <col min="8" max="8" width="9.5703125" bestFit="1" customWidth="1"/>
  </cols>
  <sheetData>
    <row r="1" spans="1:2" ht="23.25">
      <c r="A1" s="16" t="s">
        <v>85</v>
      </c>
    </row>
    <row r="3" spans="1:2" ht="23.25">
      <c r="A3" s="2" t="s">
        <v>86</v>
      </c>
    </row>
    <row r="4" spans="1:2" ht="23.25">
      <c r="A4" s="2" t="s">
        <v>87</v>
      </c>
      <c r="B4" s="20">
        <f>(UUCW!D24+UAW!D7)*TCF!B21*ECF!B15</f>
        <v>63.617399999999996</v>
      </c>
    </row>
    <row r="5" spans="1:2" ht="23.25">
      <c r="A5" s="2" t="s">
        <v>88</v>
      </c>
    </row>
    <row r="6" spans="1:2" ht="23.25">
      <c r="A6" s="21" t="s">
        <v>89</v>
      </c>
      <c r="B6" s="21">
        <f>B4*28</f>
        <v>1781.2872</v>
      </c>
    </row>
    <row r="7" spans="1:2" ht="21">
      <c r="A7" s="22" t="s">
        <v>90</v>
      </c>
    </row>
    <row r="8" spans="1:2" ht="23.25">
      <c r="A8" s="21" t="s">
        <v>91</v>
      </c>
      <c r="B8" s="23">
        <f>B6/(48+36)</f>
        <v>21.2058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G4"/>
  <sheetViews>
    <sheetView workbookViewId="0" xr3:uid="{78B4E459-6924-5F8B-B7BA-2DD04133E49E}">
      <selection activeCell="C20" sqref="C20"/>
    </sheetView>
  </sheetViews>
  <sheetFormatPr defaultRowHeight="15"/>
  <cols>
    <col min="2" max="2" width="23.140625" bestFit="1" customWidth="1"/>
    <col min="3" max="3" width="24.28515625" bestFit="1" customWidth="1"/>
    <col min="4" max="5" width="21.42578125" bestFit="1" customWidth="1"/>
  </cols>
  <sheetData>
    <row r="3" spans="2:7" ht="18.75">
      <c r="B3" s="24" t="s">
        <v>92</v>
      </c>
      <c r="C3" s="24" t="s">
        <v>93</v>
      </c>
      <c r="D3" s="24" t="s">
        <v>94</v>
      </c>
      <c r="E3" s="24" t="s">
        <v>95</v>
      </c>
      <c r="F3" s="28" t="s">
        <v>96</v>
      </c>
      <c r="G3" s="28" t="s">
        <v>97</v>
      </c>
    </row>
    <row r="4" spans="2:7" ht="18.75">
      <c r="B4" s="25">
        <v>42840</v>
      </c>
      <c r="C4" s="26">
        <v>42605</v>
      </c>
      <c r="D4" s="24">
        <f>(B4-C4)/7</f>
        <v>33.571428571428569</v>
      </c>
      <c r="E4" s="24">
        <f>(B4-C4)/7*(48+36)</f>
        <v>2820</v>
      </c>
      <c r="F4" s="27">
        <f>(B4-C4)/7*(36)</f>
        <v>1208.5714285714284</v>
      </c>
      <c r="G4" s="27">
        <f>(B4-C4)/7*(48)</f>
        <v>1611.4285714285713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Dino</dc:creator>
  <cp:keywords/>
  <dc:description/>
  <cp:lastModifiedBy>aparrnaar@sase.ssn.edu.in</cp:lastModifiedBy>
  <cp:revision/>
  <dcterms:created xsi:type="dcterms:W3CDTF">2016-09-05T07:53:01Z</dcterms:created>
  <dcterms:modified xsi:type="dcterms:W3CDTF">2017-05-13T23:00:10Z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55ad400c-0793-46ff-a6e4-70516192bfe2</vt:lpwstr>
  </property>
</Properties>
</file>