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<sst xmlns="http://schemas.openxmlformats.org/spreadsheetml/2006/main" count="93" uniqueCount="40">
  <si>
    <r>
      <rPr>
        <sz val="10"/>
        <rFont val="Arial"/>
        <family val="2"/>
        <charset val="1"/>
      </rPr>
      <t>Notes: </t>
    </r>
    <r>
      <rPr>
        <sz val="10"/>
        <rFont val="Arial"/>
        <family val="2"/>
        <charset val="1"/>
      </rPr>
      <t>red is input parameter, black font is calculated parameter, yellow highlights changed parameters</t>
    </r>
  </si>
  <si>
    <t>name</t>
  </si>
  <si>
    <t>PB1-1</t>
  </si>
  <si>
    <t>PB1-2</t>
  </si>
  <si>
    <t>PB1-3</t>
  </si>
  <si>
    <t>perigee x apogee (miles)</t>
  </si>
  <si>
    <t>88.8 x 90.2</t>
  </si>
  <si>
    <t>200.6 x 205.5</t>
  </si>
  <si>
    <t>notes</t>
  </si>
  <si>
    <t>engine mass comparison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</si>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</sst>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0" width="2.15816326530612"/>
    <col collapsed="false" hidden="false" max="2" min="2" style="0" width="17.280612244898"/>
    <col collapsed="false" hidden="false" max="3" min="3" style="0" width="4.86224489795918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B3" s="0" t="s">
        <v>1</v>
      </c>
      <c r="D3" s="0" t="s">
        <v>2</v>
      </c>
      <c r="E3" s="0" t="s">
        <v>3</v>
      </c>
      <c r="G3" s="0" t="s">
        <v>4</v>
      </c>
    </row>
    <row r="4" customFormat="false" ht="23.85" hidden="false" customHeight="false" outlineLevel="0" collapsed="false">
      <c r="B4" s="2" t="s">
        <v>5</v>
      </c>
      <c r="D4" s="2" t="s">
        <v>6</v>
      </c>
      <c r="E4" s="2" t="s">
        <v>7</v>
      </c>
    </row>
    <row r="5" customFormat="false" ht="12.8" hidden="false" customHeight="false" outlineLevel="0" collapsed="false">
      <c r="B5" s="0" t="s">
        <v>8</v>
      </c>
      <c r="G5" s="0" t="s">
        <v>9</v>
      </c>
    </row>
    <row r="6" customFormat="false" ht="12.8" hidden="false" customHeight="false" outlineLevel="0" collapsed="false">
      <c r="B6" s="0" t="s">
        <v>10</v>
      </c>
      <c r="D6" s="3" t="n">
        <v>42459</v>
      </c>
      <c r="E6" s="3" t="n">
        <v>42459</v>
      </c>
      <c r="G6" s="3"/>
    </row>
    <row r="7" customFormat="false" ht="12.8" hidden="false" customHeight="false" outlineLevel="0" collapsed="false">
      <c r="B7" s="0" t="s">
        <v>11</v>
      </c>
      <c r="D7" s="3" t="n">
        <v>42459</v>
      </c>
      <c r="E7" s="3" t="n">
        <v>42459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1" t="n">
        <v>7</v>
      </c>
      <c r="E10" s="1" t="n">
        <v>7</v>
      </c>
      <c r="G10" s="1" t="n">
        <v>7</v>
      </c>
    </row>
    <row r="11" customFormat="false" ht="12.8" hidden="false" customHeight="false" outlineLevel="0" collapsed="false">
      <c r="B11" s="0" t="s">
        <v>15</v>
      </c>
      <c r="C11" s="0" t="s">
        <v>14</v>
      </c>
      <c r="D11" s="1" t="n">
        <v>75</v>
      </c>
      <c r="E11" s="1" t="n">
        <v>75</v>
      </c>
      <c r="G11" s="1" t="n">
        <v>75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1" t="n">
        <v>3</v>
      </c>
      <c r="E12" s="1" t="n">
        <v>3</v>
      </c>
      <c r="G12" s="1" t="n">
        <v>3</v>
      </c>
    </row>
    <row r="13" customFormat="false" ht="12.8" hidden="false" customHeight="false" outlineLevel="0" collapsed="false">
      <c r="B13" s="0" t="s">
        <v>18</v>
      </c>
      <c r="C13" s="0" t="s">
        <v>19</v>
      </c>
      <c r="D13" s="1" t="n">
        <v>4</v>
      </c>
      <c r="E13" s="1" t="n">
        <v>4</v>
      </c>
      <c r="G13" s="1" t="n">
        <v>4</v>
      </c>
    </row>
    <row r="14" customFormat="false" ht="12.8" hidden="false" customHeight="false" outlineLevel="0" collapsed="false">
      <c r="B14" s="0" t="s">
        <v>20</v>
      </c>
      <c r="C14" s="0" t="s">
        <v>17</v>
      </c>
      <c r="D14" s="1" t="n">
        <v>43.75</v>
      </c>
      <c r="E14" s="1" t="n">
        <v>43.75</v>
      </c>
      <c r="G14" s="1" t="n">
        <v>43.75</v>
      </c>
    </row>
    <row r="15" customFormat="false" ht="12.8" hidden="false" customHeight="false" outlineLevel="0" collapsed="false">
      <c r="B15" s="0" t="s">
        <v>21</v>
      </c>
      <c r="C15" s="0" t="s">
        <v>17</v>
      </c>
      <c r="D15" s="1" t="n">
        <v>6.25</v>
      </c>
      <c r="E15" s="1" t="n">
        <v>6.25</v>
      </c>
      <c r="G15" s="1" t="n">
        <v>6.25</v>
      </c>
    </row>
    <row r="16" customFormat="false" ht="12.8" hidden="false" customHeight="false" outlineLevel="0" collapsed="false">
      <c r="A16" s="0" t="s">
        <v>22</v>
      </c>
      <c r="D16" s="1"/>
      <c r="E16" s="1"/>
      <c r="G16" s="1"/>
    </row>
    <row r="17" customFormat="false" ht="12.8" hidden="false" customHeight="false" outlineLevel="0" collapsed="false">
      <c r="B17" s="0" t="s">
        <v>23</v>
      </c>
      <c r="C17" s="0" t="s">
        <v>24</v>
      </c>
      <c r="D17" s="1" t="n">
        <v>230</v>
      </c>
      <c r="E17" s="1" t="n">
        <v>230</v>
      </c>
      <c r="G17" s="1" t="n">
        <v>230</v>
      </c>
    </row>
    <row r="18" customFormat="false" ht="12.8" hidden="false" customHeight="false" outlineLevel="0" collapsed="false">
      <c r="B18" s="0" t="s">
        <v>25</v>
      </c>
      <c r="C18" s="0" t="s">
        <v>26</v>
      </c>
      <c r="D18" s="1" t="n">
        <v>900</v>
      </c>
      <c r="E18" s="1" t="n">
        <v>900</v>
      </c>
      <c r="G18" s="1" t="n">
        <v>900</v>
      </c>
    </row>
    <row r="19" customFormat="false" ht="12.8" hidden="false" customHeight="false" outlineLevel="0" collapsed="false">
      <c r="B19" s="0" t="s">
        <v>27</v>
      </c>
      <c r="C19" s="0" t="s">
        <v>14</v>
      </c>
      <c r="D19" s="1" t="n">
        <v>0.5</v>
      </c>
      <c r="E19" s="1" t="n">
        <v>0.5</v>
      </c>
      <c r="G19" s="1" t="n">
        <v>0.5</v>
      </c>
    </row>
    <row r="20" customFormat="false" ht="12.8" hidden="false" customHeight="false" outlineLevel="0" collapsed="false">
      <c r="B20" s="0" t="s">
        <v>28</v>
      </c>
      <c r="C20" s="0" t="s">
        <v>29</v>
      </c>
      <c r="D20" s="1" t="n">
        <v>3.8</v>
      </c>
      <c r="E20" s="1" t="n">
        <v>3.8</v>
      </c>
      <c r="G20" s="1" t="n">
        <v>3.8</v>
      </c>
    </row>
    <row r="21" customFormat="false" ht="12.8" hidden="false" customHeight="false" outlineLevel="0" collapsed="false">
      <c r="A21" s="0" t="s">
        <v>30</v>
      </c>
      <c r="D21" s="1"/>
      <c r="E21" s="1"/>
      <c r="G21" s="1"/>
    </row>
    <row r="22" customFormat="false" ht="12.8" hidden="false" customHeight="false" outlineLevel="0" collapsed="false">
      <c r="B22" s="0" t="s">
        <v>23</v>
      </c>
      <c r="C22" s="0" t="s">
        <v>24</v>
      </c>
      <c r="D22" s="1" t="n">
        <v>295</v>
      </c>
      <c r="E22" s="1" t="n">
        <v>295</v>
      </c>
      <c r="G22" s="1" t="n">
        <v>295</v>
      </c>
    </row>
    <row r="23" customFormat="false" ht="12.8" hidden="false" customHeight="false" outlineLevel="0" collapsed="false">
      <c r="B23" s="0" t="s">
        <v>31</v>
      </c>
      <c r="C23" s="0" t="s">
        <v>26</v>
      </c>
      <c r="D23" s="1" t="n">
        <v>1301</v>
      </c>
      <c r="E23" s="1" t="n">
        <v>1301</v>
      </c>
      <c r="G23" s="1" t="n">
        <v>1301</v>
      </c>
    </row>
    <row r="24" customFormat="false" ht="12.8" hidden="false" customHeight="false" outlineLevel="0" collapsed="false">
      <c r="B24" s="0" t="s">
        <v>27</v>
      </c>
      <c r="C24" s="0" t="s">
        <v>14</v>
      </c>
      <c r="D24" s="1" t="n">
        <v>0.5</v>
      </c>
      <c r="E24" s="1" t="n">
        <v>0.5</v>
      </c>
      <c r="G24" s="1" t="n">
        <v>0.5</v>
      </c>
    </row>
    <row r="25" customFormat="false" ht="12.8" hidden="false" customHeight="false" outlineLevel="0" collapsed="false">
      <c r="B25" s="0" t="s">
        <v>28</v>
      </c>
      <c r="C25" s="0" t="s">
        <v>29</v>
      </c>
      <c r="D25" s="1" t="n">
        <v>10.16</v>
      </c>
      <c r="E25" s="1" t="n">
        <v>10.16</v>
      </c>
      <c r="G25" s="1" t="n">
        <v>10.16</v>
      </c>
    </row>
    <row r="26" customFormat="false" ht="12.8" hidden="false" customHeight="false" outlineLevel="0" collapsed="false">
      <c r="A26" s="0" t="s">
        <v>32</v>
      </c>
      <c r="D26" s="1"/>
      <c r="E26" s="1"/>
      <c r="G26" s="1"/>
    </row>
    <row r="27" customFormat="false" ht="12.8" hidden="false" customHeight="false" outlineLevel="0" collapsed="false">
      <c r="B27" s="0" t="s">
        <v>23</v>
      </c>
      <c r="C27" s="0" t="s">
        <v>24</v>
      </c>
      <c r="D27" s="1" t="n">
        <v>295</v>
      </c>
      <c r="E27" s="1" t="n">
        <v>295</v>
      </c>
      <c r="G27" s="1" t="n">
        <v>295</v>
      </c>
    </row>
    <row r="28" customFormat="false" ht="12.8" hidden="false" customHeight="false" outlineLevel="0" collapsed="false">
      <c r="B28" s="0" t="s">
        <v>31</v>
      </c>
      <c r="C28" s="0" t="s">
        <v>26</v>
      </c>
      <c r="D28" s="1" t="n">
        <v>1301</v>
      </c>
      <c r="E28" s="1" t="n">
        <v>1301</v>
      </c>
      <c r="G28" s="1" t="n">
        <v>1301</v>
      </c>
    </row>
    <row r="29" customFormat="false" ht="12.8" hidden="false" customHeight="false" outlineLevel="0" collapsed="false">
      <c r="B29" s="0" t="s">
        <v>27</v>
      </c>
      <c r="C29" s="0" t="s">
        <v>14</v>
      </c>
      <c r="D29" s="1" t="n">
        <v>0.5</v>
      </c>
      <c r="E29" s="4" t="n">
        <v>0.75</v>
      </c>
      <c r="G29" s="1" t="n">
        <v>0.75</v>
      </c>
    </row>
    <row r="30" customFormat="false" ht="12.8" hidden="false" customHeight="false" outlineLevel="0" collapsed="false">
      <c r="B30" s="0" t="s">
        <v>28</v>
      </c>
      <c r="C30" s="0" t="s">
        <v>29</v>
      </c>
      <c r="D30" s="1" t="n">
        <v>10.16</v>
      </c>
      <c r="E30" s="1" t="n">
        <v>10.16</v>
      </c>
      <c r="G30" s="1" t="n">
        <v>10.16</v>
      </c>
    </row>
    <row r="33" customFormat="false" ht="12.8" hidden="false" customHeight="false" outlineLevel="0" collapsed="false">
      <c r="A33" s="0" t="s">
        <v>22</v>
      </c>
      <c r="D33" s="5"/>
      <c r="E33" s="5"/>
      <c r="G33" s="5"/>
    </row>
    <row r="34" customFormat="false" ht="12.8" hidden="false" customHeight="false" outlineLevel="0" collapsed="false">
      <c r="B34" s="0" t="s">
        <v>33</v>
      </c>
      <c r="C34" s="0" t="s">
        <v>17</v>
      </c>
      <c r="D34" s="6" t="n">
        <v>4.4</v>
      </c>
      <c r="E34" s="6" t="n">
        <v>4.4</v>
      </c>
      <c r="G34" s="7" t="n">
        <f aca="false">G$12+(G18*(1/G$11)*(1/9.8))</f>
        <v>4.22448979591837</v>
      </c>
    </row>
    <row r="35" customFormat="false" ht="12.8" hidden="false" customHeight="false" outlineLevel="0" collapsed="false">
      <c r="B35" s="0" t="s">
        <v>31</v>
      </c>
      <c r="C35" s="0" t="s">
        <v>26</v>
      </c>
      <c r="D35" s="8" t="n">
        <f aca="false">D18+PI()*(D20*(1/100)*(1/2))^2*101325</f>
        <v>1014.91419710062</v>
      </c>
      <c r="E35" s="8" t="n">
        <f aca="false">E18+PI()*(E20*(1/100)*(1/2))^2*101325</f>
        <v>1014.91419710062</v>
      </c>
      <c r="G35" s="8" t="n">
        <f aca="false">G18+PI()*(G20*(1/100)*(1/2))^2*101325</f>
        <v>1014.91419710062</v>
      </c>
    </row>
    <row r="36" customFormat="false" ht="12.8" hidden="false" customHeight="false" outlineLevel="0" collapsed="false">
      <c r="B36" s="0" t="s">
        <v>34</v>
      </c>
      <c r="C36" s="0" t="s">
        <v>35</v>
      </c>
      <c r="D36" s="9" t="n">
        <f aca="false">D35*(1/4.448)/D17</f>
        <v>0.992057199230353</v>
      </c>
      <c r="E36" s="9" t="n">
        <f aca="false">E35*(1/4.448)/E17</f>
        <v>0.992057199230353</v>
      </c>
      <c r="G36" s="9" t="n">
        <f aca="false">G35*(1/4.448)/G17</f>
        <v>0.992057199230353</v>
      </c>
    </row>
    <row r="37" customFormat="false" ht="12.8" hidden="false" customHeight="false" outlineLevel="0" collapsed="false">
      <c r="B37" s="0" t="s">
        <v>36</v>
      </c>
      <c r="C37" s="0" t="s">
        <v>35</v>
      </c>
      <c r="D37" s="9" t="n">
        <f aca="false">D36*D$10/(D$10+1)</f>
        <v>0.868050049326559</v>
      </c>
      <c r="E37" s="9" t="n">
        <f aca="false">E36*E$10/(E$10+1)</f>
        <v>0.868050049326559</v>
      </c>
      <c r="G37" s="9" t="n">
        <f aca="false">G36*G$10/(G$10+1)</f>
        <v>0.868050049326559</v>
      </c>
    </row>
    <row r="38" customFormat="false" ht="12.8" hidden="false" customHeight="false" outlineLevel="0" collapsed="false">
      <c r="B38" s="0" t="s">
        <v>37</v>
      </c>
      <c r="C38" s="0" t="s">
        <v>35</v>
      </c>
      <c r="D38" s="9" t="n">
        <f aca="false">D36/(D$10+1)</f>
        <v>0.124007149903794</v>
      </c>
      <c r="E38" s="9" t="n">
        <f aca="false">E36/(E$10+1)</f>
        <v>0.124007149903794</v>
      </c>
      <c r="G38" s="9" t="n">
        <f aca="false">G36/(G$10+1)</f>
        <v>0.124007149903794</v>
      </c>
    </row>
    <row r="39" customFormat="false" ht="12.8" hidden="false" customHeight="false" outlineLevel="0" collapsed="false">
      <c r="B39" s="0" t="s">
        <v>38</v>
      </c>
      <c r="C39" s="0" t="s">
        <v>17</v>
      </c>
      <c r="D39" s="5" t="n">
        <f aca="false">D$14*D19</f>
        <v>21.875</v>
      </c>
      <c r="E39" s="5" t="n">
        <f aca="false">E$14*E19</f>
        <v>21.875</v>
      </c>
      <c r="G39" s="5" t="n">
        <f aca="false">G$14*G19</f>
        <v>21.875</v>
      </c>
    </row>
    <row r="40" customFormat="false" ht="12.8" hidden="false" customHeight="false" outlineLevel="0" collapsed="false">
      <c r="B40" s="0" t="s">
        <v>39</v>
      </c>
      <c r="C40" s="0" t="s">
        <v>17</v>
      </c>
      <c r="D40" s="5" t="n">
        <f aca="false">D$15*D19</f>
        <v>3.125</v>
      </c>
      <c r="E40" s="5" t="n">
        <f aca="false">E$15*E19</f>
        <v>3.125</v>
      </c>
      <c r="G40" s="5" t="n">
        <f aca="false">G$15*G19</f>
        <v>3.125</v>
      </c>
    </row>
    <row r="41" customFormat="false" ht="12.8" hidden="false" customHeight="false" outlineLevel="0" collapsed="false">
      <c r="A41" s="0" t="s">
        <v>30</v>
      </c>
      <c r="D41" s="5"/>
      <c r="E41" s="5"/>
      <c r="G41" s="5"/>
    </row>
    <row r="42" customFormat="false" ht="12.8" hidden="false" customHeight="false" outlineLevel="0" collapsed="false">
      <c r="B42" s="0" t="s">
        <v>33</v>
      </c>
      <c r="C42" s="0" t="s">
        <v>17</v>
      </c>
      <c r="D42" s="6" t="n">
        <v>4.4</v>
      </c>
      <c r="E42" s="6" t="n">
        <v>4.4</v>
      </c>
      <c r="G42" s="7" t="n">
        <f aca="false">G$12+(G23/G$11/9.8)</f>
        <v>4.77006802721088</v>
      </c>
    </row>
    <row r="43" customFormat="false" ht="12.8" hidden="false" customHeight="false" outlineLevel="0" collapsed="false">
      <c r="B43" s="0" t="s">
        <v>34</v>
      </c>
      <c r="C43" s="0" t="s">
        <v>35</v>
      </c>
      <c r="D43" s="9" t="n">
        <f aca="false">D23*(1/4.448)/D22</f>
        <v>0.991494939641507</v>
      </c>
      <c r="E43" s="9" t="n">
        <f aca="false">E23*(1/4.448)/E22</f>
        <v>0.991494939641507</v>
      </c>
      <c r="G43" s="9" t="n">
        <f aca="false">G23*(1/4.448)/G22</f>
        <v>0.991494939641507</v>
      </c>
    </row>
    <row r="44" customFormat="false" ht="12.8" hidden="false" customHeight="false" outlineLevel="0" collapsed="false">
      <c r="B44" s="0" t="s">
        <v>36</v>
      </c>
      <c r="C44" s="0" t="s">
        <v>35</v>
      </c>
      <c r="D44" s="9" t="n">
        <f aca="false">D43*D$10/(D$10+1)</f>
        <v>0.867558072186319</v>
      </c>
      <c r="E44" s="9" t="n">
        <f aca="false">E43*E$10/(E$10+1)</f>
        <v>0.867558072186319</v>
      </c>
      <c r="G44" s="9" t="n">
        <f aca="false">G43*G$10/(G$10+1)</f>
        <v>0.867558072186319</v>
      </c>
    </row>
    <row r="45" customFormat="false" ht="12.8" hidden="false" customHeight="false" outlineLevel="0" collapsed="false">
      <c r="B45" s="0" t="s">
        <v>37</v>
      </c>
      <c r="C45" s="0" t="s">
        <v>35</v>
      </c>
      <c r="D45" s="9" t="n">
        <f aca="false">D43/(D$10+1)</f>
        <v>0.123936867455188</v>
      </c>
      <c r="E45" s="9" t="n">
        <f aca="false">E43/(E$10+1)</f>
        <v>0.123936867455188</v>
      </c>
      <c r="G45" s="9" t="n">
        <f aca="false">G43/(G$10+1)</f>
        <v>0.123936867455188</v>
      </c>
    </row>
    <row r="46" customFormat="false" ht="12.8" hidden="false" customHeight="false" outlineLevel="0" collapsed="false">
      <c r="B46" s="0" t="s">
        <v>38</v>
      </c>
      <c r="C46" s="0" t="s">
        <v>17</v>
      </c>
      <c r="D46" s="5" t="n">
        <f aca="false">D$14*D24</f>
        <v>21.875</v>
      </c>
      <c r="E46" s="5" t="n">
        <f aca="false">E$14*E24</f>
        <v>21.875</v>
      </c>
      <c r="G46" s="5" t="n">
        <f aca="false">G$14*G24</f>
        <v>21.875</v>
      </c>
    </row>
    <row r="47" customFormat="false" ht="12.8" hidden="false" customHeight="false" outlineLevel="0" collapsed="false">
      <c r="B47" s="0" t="s">
        <v>39</v>
      </c>
      <c r="C47" s="0" t="s">
        <v>17</v>
      </c>
      <c r="D47" s="5" t="n">
        <f aca="false">D$15*D24</f>
        <v>3.125</v>
      </c>
      <c r="E47" s="5" t="n">
        <f aca="false">E$15*E24</f>
        <v>3.125</v>
      </c>
      <c r="G47" s="5" t="n">
        <f aca="false">G$15*G24</f>
        <v>3.125</v>
      </c>
    </row>
    <row r="48" customFormat="false" ht="12.8" hidden="false" customHeight="false" outlineLevel="0" collapsed="false">
      <c r="A48" s="0" t="s">
        <v>32</v>
      </c>
      <c r="D48" s="5"/>
      <c r="E48" s="5"/>
      <c r="G48" s="5"/>
    </row>
    <row r="49" customFormat="false" ht="12.8" hidden="false" customHeight="false" outlineLevel="0" collapsed="false">
      <c r="B49" s="0" t="s">
        <v>33</v>
      </c>
      <c r="C49" s="0" t="s">
        <v>17</v>
      </c>
      <c r="D49" s="6" t="n">
        <v>4.4</v>
      </c>
      <c r="E49" s="6" t="n">
        <v>4.4</v>
      </c>
      <c r="G49" s="7" t="n">
        <f aca="false">G$12+(G28/G$11/9.8)</f>
        <v>4.77006802721088</v>
      </c>
    </row>
    <row r="50" customFormat="false" ht="12.8" hidden="false" customHeight="false" outlineLevel="0" collapsed="false">
      <c r="B50" s="0" t="s">
        <v>34</v>
      </c>
      <c r="C50" s="0" t="s">
        <v>35</v>
      </c>
      <c r="D50" s="9" t="n">
        <f aca="false">D28*(1/4.448)/D27</f>
        <v>0.991494939641507</v>
      </c>
      <c r="E50" s="9" t="n">
        <f aca="false">E28*(1/4.448)/E27</f>
        <v>0.991494939641507</v>
      </c>
      <c r="G50" s="9" t="n">
        <f aca="false">G28*(1/4.448)/G27</f>
        <v>0.991494939641507</v>
      </c>
    </row>
    <row r="51" customFormat="false" ht="12.8" hidden="false" customHeight="false" outlineLevel="0" collapsed="false">
      <c r="B51" s="0" t="s">
        <v>36</v>
      </c>
      <c r="C51" s="0" t="s">
        <v>35</v>
      </c>
      <c r="D51" s="9" t="n">
        <f aca="false">D50*D$10/(D$10+1)</f>
        <v>0.867558072186319</v>
      </c>
      <c r="E51" s="9" t="n">
        <f aca="false">E50*E$10/(E$10+1)</f>
        <v>0.867558072186319</v>
      </c>
      <c r="G51" s="9" t="n">
        <f aca="false">G50*G$10/(G$10+1)</f>
        <v>0.867558072186319</v>
      </c>
    </row>
    <row r="52" customFormat="false" ht="12.8" hidden="false" customHeight="false" outlineLevel="0" collapsed="false">
      <c r="B52" s="0" t="s">
        <v>37</v>
      </c>
      <c r="C52" s="0" t="s">
        <v>35</v>
      </c>
      <c r="D52" s="9" t="n">
        <f aca="false">D50/(D$10+1)</f>
        <v>0.123936867455188</v>
      </c>
      <c r="E52" s="9" t="n">
        <f aca="false">E50/(E$10+1)</f>
        <v>0.123936867455188</v>
      </c>
      <c r="G52" s="9" t="n">
        <f aca="false">G50/(G$10+1)</f>
        <v>0.123936867455188</v>
      </c>
    </row>
    <row r="53" customFormat="false" ht="12.8" hidden="false" customHeight="false" outlineLevel="0" collapsed="false">
      <c r="B53" s="0" t="s">
        <v>38</v>
      </c>
      <c r="C53" s="0" t="s">
        <v>17</v>
      </c>
      <c r="D53" s="5" t="n">
        <f aca="false">D$14*D29</f>
        <v>21.875</v>
      </c>
      <c r="E53" s="5" t="n">
        <f aca="false">E$14*E29</f>
        <v>32.8125</v>
      </c>
      <c r="G53" s="5" t="n">
        <f aca="false">G$14*G29</f>
        <v>32.8125</v>
      </c>
    </row>
    <row r="54" customFormat="false" ht="12.8" hidden="false" customHeight="false" outlineLevel="0" collapsed="false">
      <c r="B54" s="0" t="s">
        <v>39</v>
      </c>
      <c r="C54" s="0" t="s">
        <v>17</v>
      </c>
      <c r="D54" s="5" t="n">
        <f aca="false">D$15*D29</f>
        <v>3.125</v>
      </c>
      <c r="E54" s="5" t="n">
        <f aca="false">E$15*E29</f>
        <v>4.6875</v>
      </c>
      <c r="G54" s="5" t="n">
        <f aca="false">G$15*G29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2016-03-30T11:55:58Z</dcterms:modified>
  <cp:revision>15</cp:revision>
</cp:coreProperties>
</file>