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414"/>
  <workbookPr codeName="ThisWorkbook" defaultThemeVersion="124226"/>
  <mc:AlternateContent xmlns:mc="http://schemas.openxmlformats.org/markup-compatibility/2006">
    <mc:Choice Requires="x15">
      <x15ac:absPath xmlns:x15ac="http://schemas.microsoft.com/office/spreadsheetml/2010/11/ac" url="C:\Census\2021\Wards\River Heights - Fort Garry Ward\"/>
    </mc:Choice>
  </mc:AlternateContent>
  <xr:revisionPtr revIDLastSave="0" documentId="8_{C8F25662-1CE3-43BF-8CE9-AA128686A19C}" xr6:coauthVersionLast="36" xr6:coauthVersionMax="36" xr10:uidLastSave="{00000000-0000-0000-0000-000000000000}"/>
  <bookViews>
    <workbookView xWindow="0" yWindow="0" windowWidth="11328" windowHeight="9468" tabRatio="716" xr2:uid="{00000000-000D-0000-FFFF-FFFF00000000}"/>
  </bookViews>
  <sheets>
    <sheet name="River Heights - Fort Garry Ward" sheetId="1" r:id="rId1"/>
    <sheet name="City of Winnipeg" sheetId="2" r:id="rId2"/>
  </sheets>
  <definedNames>
    <definedName name="_xlnm.Print_Area" localSheetId="1">'City of Winnipeg'!$C$1:$F$755</definedName>
    <definedName name="_xlnm.Print_Area" localSheetId="0">'River Heights - Fort Garry Ward'!$A$1:$E$756</definedName>
  </definedNames>
  <calcPr calcId="191029"/>
</workbook>
</file>

<file path=xl/calcChain.xml><?xml version="1.0" encoding="utf-8"?>
<calcChain xmlns="http://schemas.openxmlformats.org/spreadsheetml/2006/main">
  <c r="C75" i="1" l="1"/>
  <c r="F75" i="2" l="1"/>
  <c r="B277" i="1"/>
  <c r="C76" i="1"/>
  <c r="C56" i="1" l="1"/>
  <c r="D76" i="1"/>
  <c r="D75" i="1"/>
  <c r="F76" i="2"/>
  <c r="B646" i="1"/>
  <c r="C641" i="1" s="1"/>
  <c r="B712" i="1"/>
  <c r="C705" i="1" s="1"/>
  <c r="C711" i="1"/>
  <c r="C710" i="1"/>
  <c r="C709" i="1"/>
  <c r="C708" i="1"/>
  <c r="C707" i="1"/>
  <c r="C706" i="1"/>
  <c r="C704" i="1"/>
  <c r="F650" i="2"/>
  <c r="F704" i="2"/>
  <c r="C712" i="1" l="1"/>
  <c r="D483" i="2" l="1"/>
  <c r="E397" i="2"/>
  <c r="D415" i="1" l="1"/>
  <c r="D422" i="1"/>
  <c r="D421" i="1"/>
  <c r="D420" i="1"/>
  <c r="D419" i="1"/>
  <c r="D418" i="1"/>
  <c r="D417" i="1"/>
  <c r="D416" i="1"/>
  <c r="F415" i="2"/>
  <c r="B352" i="1"/>
  <c r="C340" i="1" s="1"/>
  <c r="D277" i="2"/>
  <c r="F56" i="2"/>
  <c r="F55" i="2"/>
  <c r="C347" i="1" l="1"/>
  <c r="C345" i="1"/>
  <c r="C336" i="1"/>
  <c r="C348" i="1"/>
  <c r="C329" i="1"/>
  <c r="C330" i="1"/>
  <c r="C331" i="1"/>
  <c r="C332" i="1"/>
  <c r="C334" i="1"/>
  <c r="C335" i="1"/>
  <c r="C337" i="1"/>
  <c r="C349" i="1"/>
  <c r="C341" i="1"/>
  <c r="C344" i="1"/>
  <c r="C346" i="1"/>
  <c r="C350" i="1"/>
  <c r="C339" i="1"/>
  <c r="C351" i="1"/>
  <c r="C342" i="1"/>
  <c r="C343" i="1"/>
  <c r="C333" i="1"/>
  <c r="C338" i="1"/>
  <c r="C352" i="1" l="1"/>
  <c r="E518" i="1"/>
  <c r="B653" i="1" l="1"/>
  <c r="C642" i="1"/>
  <c r="B637" i="1"/>
  <c r="D652" i="1"/>
  <c r="D651" i="1"/>
  <c r="D650" i="1"/>
  <c r="E653" i="2"/>
  <c r="D653" i="1" s="1"/>
  <c r="E646" i="2"/>
  <c r="D646" i="1" s="1"/>
  <c r="D644" i="1"/>
  <c r="D645" i="1"/>
  <c r="C651" i="1" l="1"/>
  <c r="C650" i="1"/>
  <c r="C645" i="1"/>
  <c r="C644" i="1"/>
  <c r="C652" i="1"/>
  <c r="C643" i="1"/>
  <c r="C646" i="1" s="1"/>
  <c r="B725" i="1"/>
  <c r="B724" i="1"/>
  <c r="B726" i="1"/>
  <c r="B719" i="1"/>
  <c r="B718" i="1"/>
  <c r="B720" i="1"/>
  <c r="C653" i="1" l="1"/>
  <c r="E731" i="2"/>
  <c r="C730" i="1"/>
  <c r="C729" i="1"/>
  <c r="C728" i="1"/>
  <c r="C727" i="1"/>
  <c r="C722" i="1"/>
  <c r="C721" i="1"/>
  <c r="D746" i="1" l="1"/>
  <c r="D745" i="1"/>
  <c r="D744" i="1"/>
  <c r="D743" i="1"/>
  <c r="D742" i="1"/>
  <c r="B121" i="1"/>
  <c r="D629" i="1"/>
  <c r="F495" i="2"/>
  <c r="E495" i="1" s="1"/>
  <c r="E495" i="2"/>
  <c r="D495" i="2"/>
  <c r="C495" i="1"/>
  <c r="B495" i="1"/>
  <c r="E489" i="1"/>
  <c r="E493" i="1"/>
  <c r="E494" i="1"/>
  <c r="E491" i="1"/>
  <c r="E490" i="1"/>
  <c r="E637" i="2" l="1"/>
  <c r="E627" i="2"/>
  <c r="E730" i="1"/>
  <c r="D730" i="1"/>
  <c r="E729" i="1"/>
  <c r="D729" i="1"/>
  <c r="E728" i="1"/>
  <c r="D728" i="1"/>
  <c r="E727" i="1"/>
  <c r="D727" i="1"/>
  <c r="E722" i="1"/>
  <c r="D722" i="1"/>
  <c r="E721" i="1"/>
  <c r="D721" i="1"/>
  <c r="E726" i="1"/>
  <c r="E725" i="1"/>
  <c r="E724" i="1"/>
  <c r="D723" i="1"/>
  <c r="E720" i="1"/>
  <c r="E719" i="1"/>
  <c r="E718" i="1"/>
  <c r="D717" i="1"/>
  <c r="E724" i="2"/>
  <c r="D724" i="1" s="1"/>
  <c r="E726" i="2"/>
  <c r="D726" i="1" s="1"/>
  <c r="E725" i="2"/>
  <c r="D725" i="1" s="1"/>
  <c r="E720" i="2"/>
  <c r="D720" i="1" s="1"/>
  <c r="E719" i="2"/>
  <c r="D719" i="1" s="1"/>
  <c r="E718" i="2"/>
  <c r="D718" i="1" s="1"/>
  <c r="D731" i="1"/>
  <c r="B731" i="1"/>
  <c r="F652" i="2" l="1"/>
  <c r="E652" i="1" s="1"/>
  <c r="F651" i="2"/>
  <c r="E651" i="1" s="1"/>
  <c r="F645" i="2"/>
  <c r="E645" i="1" s="1"/>
  <c r="F644" i="2"/>
  <c r="E644" i="1" s="1"/>
  <c r="F643" i="2"/>
  <c r="F633" i="2"/>
  <c r="F642" i="2"/>
  <c r="F641" i="2"/>
  <c r="F646" i="2" s="1"/>
  <c r="E646" i="1" s="1"/>
  <c r="E650" i="1"/>
  <c r="C717" i="1"/>
  <c r="C723" i="1"/>
  <c r="F723" i="2"/>
  <c r="E723" i="1" s="1"/>
  <c r="F717" i="2"/>
  <c r="D710" i="1"/>
  <c r="D711" i="1"/>
  <c r="F653" i="2" l="1"/>
  <c r="E653" i="1" s="1"/>
  <c r="E717" i="1"/>
  <c r="F731" i="2"/>
  <c r="E731" i="1" s="1"/>
  <c r="E712" i="2"/>
  <c r="F705" i="2" l="1"/>
  <c r="F708" i="2"/>
  <c r="F707" i="2"/>
  <c r="F706" i="2"/>
  <c r="F711" i="2"/>
  <c r="E711" i="1" s="1"/>
  <c r="F710" i="2"/>
  <c r="E710" i="1" s="1"/>
  <c r="F709" i="2"/>
  <c r="D712" i="1"/>
  <c r="F712" i="2" l="1"/>
  <c r="E614" i="2" l="1"/>
  <c r="D588" i="1"/>
  <c r="F521" i="2"/>
  <c r="D516" i="2" l="1"/>
  <c r="F467" i="2" l="1"/>
  <c r="F422" i="2" l="1"/>
  <c r="E422" i="1" s="1"/>
  <c r="F421" i="2"/>
  <c r="E421" i="1" s="1"/>
  <c r="F420" i="2"/>
  <c r="E420" i="1" s="1"/>
  <c r="F419" i="2"/>
  <c r="E419" i="1" s="1"/>
  <c r="F418" i="2"/>
  <c r="E418" i="1" s="1"/>
  <c r="F417" i="2"/>
  <c r="E417" i="1" s="1"/>
  <c r="F416" i="2"/>
  <c r="E416" i="1" s="1"/>
  <c r="B384" i="1" l="1"/>
  <c r="E365" i="2"/>
  <c r="D330" i="1" l="1"/>
  <c r="D352" i="2"/>
  <c r="E350" i="2" s="1"/>
  <c r="D351" i="1"/>
  <c r="D350" i="1"/>
  <c r="D349" i="1"/>
  <c r="D348" i="1"/>
  <c r="D347" i="1"/>
  <c r="D346" i="1"/>
  <c r="D345" i="1"/>
  <c r="D344" i="1"/>
  <c r="D343" i="1"/>
  <c r="D342" i="1"/>
  <c r="D341" i="1"/>
  <c r="D340" i="1"/>
  <c r="D339" i="1"/>
  <c r="D338" i="1"/>
  <c r="D337" i="1"/>
  <c r="D336" i="1"/>
  <c r="D335" i="1"/>
  <c r="D334" i="1"/>
  <c r="D333" i="1"/>
  <c r="D332" i="1"/>
  <c r="D331" i="1"/>
  <c r="D329" i="1"/>
  <c r="D352" i="1" l="1"/>
  <c r="F336" i="2"/>
  <c r="F349" i="2"/>
  <c r="E349" i="1" s="1"/>
  <c r="E338" i="2"/>
  <c r="E351" i="2"/>
  <c r="F337" i="2"/>
  <c r="F350" i="2"/>
  <c r="E350" i="1" s="1"/>
  <c r="F338" i="2"/>
  <c r="F351" i="2"/>
  <c r="E351" i="1" s="1"/>
  <c r="E340" i="2"/>
  <c r="E329" i="2"/>
  <c r="F339" i="2"/>
  <c r="E343" i="2"/>
  <c r="E341" i="2"/>
  <c r="F345" i="2"/>
  <c r="F340" i="2"/>
  <c r="E330" i="2"/>
  <c r="E342" i="2"/>
  <c r="F329" i="2"/>
  <c r="F341" i="2"/>
  <c r="E331" i="2"/>
  <c r="E344" i="2"/>
  <c r="E339" i="2"/>
  <c r="E345" i="2"/>
  <c r="F330" i="2"/>
  <c r="E330" i="1" s="1"/>
  <c r="F342" i="2"/>
  <c r="E332" i="2"/>
  <c r="F331" i="2"/>
  <c r="E331" i="1" s="1"/>
  <c r="F343" i="2"/>
  <c r="E333" i="2"/>
  <c r="E346" i="2"/>
  <c r="F332" i="2"/>
  <c r="F344" i="2"/>
  <c r="E334" i="2"/>
  <c r="E347" i="2"/>
  <c r="F333" i="2"/>
  <c r="F346" i="2"/>
  <c r="E335" i="2"/>
  <c r="E348" i="2"/>
  <c r="F334" i="2"/>
  <c r="E334" i="1" s="1"/>
  <c r="F347" i="2"/>
  <c r="E336" i="2"/>
  <c r="E349" i="2"/>
  <c r="F335" i="2"/>
  <c r="E335" i="1" s="1"/>
  <c r="F348" i="2"/>
  <c r="E337" i="2"/>
  <c r="E352" i="2" l="1"/>
  <c r="F352" i="2"/>
  <c r="E352" i="1" s="1"/>
  <c r="E329" i="1"/>
  <c r="E332" i="1"/>
  <c r="E333" i="1"/>
  <c r="D129" i="1" l="1"/>
  <c r="D132" i="1"/>
  <c r="D130" i="1"/>
  <c r="E55" i="1" l="1"/>
  <c r="D55" i="1"/>
  <c r="C55" i="1"/>
  <c r="C569" i="1" l="1"/>
  <c r="C570" i="1"/>
  <c r="C571" i="1"/>
  <c r="C568" i="1"/>
  <c r="C521" i="1" l="1"/>
  <c r="C522" i="1"/>
  <c r="C523" i="1"/>
  <c r="C524" i="1"/>
  <c r="C553" i="1"/>
  <c r="C552" i="1"/>
  <c r="C551" i="1"/>
  <c r="C550" i="1"/>
  <c r="C566" i="1"/>
  <c r="C565" i="1"/>
  <c r="C564" i="1"/>
  <c r="C563" i="1"/>
  <c r="C548" i="1"/>
  <c r="C547" i="1"/>
  <c r="C546" i="1"/>
  <c r="C545" i="1"/>
  <c r="C535" i="1"/>
  <c r="C534" i="1"/>
  <c r="C533" i="1"/>
  <c r="C532" i="1"/>
  <c r="C530" i="1"/>
  <c r="C529" i="1"/>
  <c r="C528" i="1"/>
  <c r="C527" i="1"/>
  <c r="F553" i="2"/>
  <c r="F552" i="2"/>
  <c r="F551" i="2"/>
  <c r="F550" i="2"/>
  <c r="F548" i="2"/>
  <c r="F547" i="2"/>
  <c r="F546" i="2"/>
  <c r="F545" i="2"/>
  <c r="F571" i="2"/>
  <c r="F570" i="2"/>
  <c r="F569" i="2"/>
  <c r="F568" i="2"/>
  <c r="F565" i="2"/>
  <c r="F566" i="2"/>
  <c r="F564" i="2"/>
  <c r="F563" i="2"/>
  <c r="F535" i="2"/>
  <c r="F534" i="2"/>
  <c r="F533" i="2"/>
  <c r="F532" i="2"/>
  <c r="F530" i="2"/>
  <c r="F529" i="2"/>
  <c r="F528" i="2"/>
  <c r="F527" i="2"/>
  <c r="E527" i="1" s="1"/>
  <c r="F526" i="2"/>
  <c r="C58" i="1" l="1"/>
  <c r="C65" i="1" l="1"/>
  <c r="C64" i="1"/>
  <c r="C63" i="1"/>
  <c r="C62" i="1"/>
  <c r="C61" i="1"/>
  <c r="C60" i="1"/>
  <c r="C59" i="1"/>
  <c r="C57" i="1"/>
  <c r="D56" i="1"/>
  <c r="D57" i="1"/>
  <c r="D58" i="1"/>
  <c r="D59" i="1"/>
  <c r="D60" i="1"/>
  <c r="D61" i="1"/>
  <c r="D62" i="1"/>
  <c r="D63" i="1"/>
  <c r="D64" i="1"/>
  <c r="D65" i="1"/>
  <c r="F567" i="2" l="1"/>
  <c r="F549" i="2"/>
  <c r="E500" i="1"/>
  <c r="F531" i="2" l="1"/>
  <c r="C526" i="1" l="1"/>
  <c r="D526" i="1"/>
  <c r="D527" i="1"/>
  <c r="D528" i="1"/>
  <c r="D529" i="1"/>
  <c r="D530" i="1"/>
  <c r="E571" i="1"/>
  <c r="D571" i="1"/>
  <c r="E570" i="1"/>
  <c r="D570" i="1"/>
  <c r="E569" i="1"/>
  <c r="D569" i="1"/>
  <c r="E568" i="1"/>
  <c r="D568" i="1"/>
  <c r="E567" i="1"/>
  <c r="D567" i="1"/>
  <c r="C567" i="1"/>
  <c r="E553" i="1"/>
  <c r="D553" i="1"/>
  <c r="E552" i="1"/>
  <c r="D552" i="1"/>
  <c r="E551" i="1"/>
  <c r="D551" i="1"/>
  <c r="E550" i="1"/>
  <c r="D550" i="1"/>
  <c r="E549" i="1"/>
  <c r="D549" i="1"/>
  <c r="C549" i="1"/>
  <c r="E535" i="1"/>
  <c r="D535" i="1"/>
  <c r="E534" i="1"/>
  <c r="D534" i="1"/>
  <c r="E533" i="1"/>
  <c r="D533" i="1"/>
  <c r="E532" i="1"/>
  <c r="D532" i="1"/>
  <c r="E531" i="1"/>
  <c r="D531" i="1"/>
  <c r="C531" i="1"/>
  <c r="D635" i="1" l="1"/>
  <c r="D636" i="1"/>
  <c r="B614" i="1" l="1"/>
  <c r="F284" i="2" l="1"/>
  <c r="F285" i="2"/>
  <c r="F283" i="2"/>
  <c r="F138" i="2"/>
  <c r="E138" i="1" s="1"/>
  <c r="F139" i="2"/>
  <c r="F140" i="2"/>
  <c r="F141" i="2"/>
  <c r="F142" i="2"/>
  <c r="E142" i="1" s="1"/>
  <c r="F143" i="2"/>
  <c r="F144" i="2"/>
  <c r="F145" i="2"/>
  <c r="E145" i="1" s="1"/>
  <c r="F146" i="2"/>
  <c r="E146" i="1" s="1"/>
  <c r="F147" i="2"/>
  <c r="F148" i="2"/>
  <c r="F149" i="2"/>
  <c r="E149" i="1" s="1"/>
  <c r="F150" i="2"/>
  <c r="E150" i="1" s="1"/>
  <c r="F151" i="2"/>
  <c r="F152" i="2"/>
  <c r="F153" i="2"/>
  <c r="F154" i="2"/>
  <c r="E154" i="1" s="1"/>
  <c r="F155" i="2"/>
  <c r="F156" i="2"/>
  <c r="F157" i="2"/>
  <c r="E157" i="1" s="1"/>
  <c r="F158" i="2"/>
  <c r="E158" i="1" s="1"/>
  <c r="F159" i="2"/>
  <c r="F160" i="2"/>
  <c r="F161" i="2"/>
  <c r="E161" i="1" s="1"/>
  <c r="F162" i="2"/>
  <c r="F163" i="2"/>
  <c r="F164" i="2"/>
  <c r="F165" i="2"/>
  <c r="E165" i="1" s="1"/>
  <c r="F166" i="2"/>
  <c r="F167" i="2"/>
  <c r="D705" i="1"/>
  <c r="D706" i="1"/>
  <c r="D707" i="1"/>
  <c r="D708" i="1"/>
  <c r="D709" i="1"/>
  <c r="D596" i="1"/>
  <c r="D597" i="1"/>
  <c r="D598" i="1"/>
  <c r="D599" i="1"/>
  <c r="D600" i="1"/>
  <c r="D601" i="1"/>
  <c r="D602" i="1"/>
  <c r="D603" i="1"/>
  <c r="D604" i="1"/>
  <c r="D605" i="1"/>
  <c r="D606" i="1"/>
  <c r="D607" i="1"/>
  <c r="D608" i="1"/>
  <c r="D609" i="1"/>
  <c r="D610" i="1"/>
  <c r="D611" i="1"/>
  <c r="D612" i="1"/>
  <c r="D613" i="1"/>
  <c r="E156" i="1" l="1"/>
  <c r="E144" i="1"/>
  <c r="E167" i="1"/>
  <c r="E155" i="1"/>
  <c r="E143" i="1"/>
  <c r="E166" i="1"/>
  <c r="E160" i="1"/>
  <c r="E148" i="1"/>
  <c r="E140" i="1"/>
  <c r="E162" i="1"/>
  <c r="E159" i="1"/>
  <c r="E147" i="1"/>
  <c r="E164" i="1"/>
  <c r="E152" i="1"/>
  <c r="E153" i="1"/>
  <c r="E141" i="1"/>
  <c r="E163" i="1"/>
  <c r="E151" i="1"/>
  <c r="E139" i="1"/>
  <c r="E516" i="2"/>
  <c r="F504" i="2" s="1"/>
  <c r="E463" i="2"/>
  <c r="F512" i="2" l="1"/>
  <c r="F509" i="2"/>
  <c r="F506" i="2"/>
  <c r="F515" i="2"/>
  <c r="F508" i="2"/>
  <c r="F505" i="2"/>
  <c r="F513" i="2"/>
  <c r="F507" i="2"/>
  <c r="F511" i="2"/>
  <c r="F514" i="2"/>
  <c r="F510" i="2"/>
  <c r="F516" i="2" l="1"/>
  <c r="D121" i="2" l="1"/>
  <c r="E56" i="1"/>
  <c r="F57" i="2"/>
  <c r="E57" i="1" s="1"/>
  <c r="F58" i="2"/>
  <c r="E58" i="1" s="1"/>
  <c r="F59" i="2"/>
  <c r="E59" i="1" s="1"/>
  <c r="F60" i="2"/>
  <c r="E60" i="1" s="1"/>
  <c r="F61" i="2"/>
  <c r="E61" i="1" s="1"/>
  <c r="F62" i="2"/>
  <c r="E62" i="1" s="1"/>
  <c r="F63" i="2"/>
  <c r="E63" i="1" s="1"/>
  <c r="F64" i="2"/>
  <c r="E64" i="1" s="1"/>
  <c r="E121" i="2"/>
  <c r="F102" i="2" s="1"/>
  <c r="E133" i="2"/>
  <c r="F137" i="2"/>
  <c r="D168" i="2"/>
  <c r="E138" i="2" s="1"/>
  <c r="F179" i="2"/>
  <c r="F180" i="2"/>
  <c r="F181" i="2"/>
  <c r="E181" i="1" s="1"/>
  <c r="F182" i="2"/>
  <c r="E182" i="1" s="1"/>
  <c r="F183" i="2"/>
  <c r="D184" i="2"/>
  <c r="E180" i="2" s="1"/>
  <c r="F191" i="2"/>
  <c r="E191" i="1" s="1"/>
  <c r="F192" i="2"/>
  <c r="F193" i="2"/>
  <c r="D194" i="2"/>
  <c r="E192" i="2" s="1"/>
  <c r="F203" i="2"/>
  <c r="F204" i="2"/>
  <c r="F205" i="2"/>
  <c r="F206" i="2"/>
  <c r="E206" i="1" s="1"/>
  <c r="F207" i="2"/>
  <c r="F208" i="2"/>
  <c r="E208" i="1" s="1"/>
  <c r="F209" i="2"/>
  <c r="F210" i="2"/>
  <c r="F211" i="2"/>
  <c r="F212" i="2"/>
  <c r="F213" i="2"/>
  <c r="F214" i="2"/>
  <c r="E214" i="1" s="1"/>
  <c r="D215" i="2"/>
  <c r="E203" i="2" s="1"/>
  <c r="E225" i="2"/>
  <c r="F224" i="2" s="1"/>
  <c r="F233" i="2"/>
  <c r="F234" i="2"/>
  <c r="F235" i="2"/>
  <c r="F236" i="2"/>
  <c r="F237" i="2"/>
  <c r="F238" i="2"/>
  <c r="F239" i="2"/>
  <c r="E239" i="1" s="1"/>
  <c r="F240" i="2"/>
  <c r="F241" i="2"/>
  <c r="F242" i="2"/>
  <c r="F243" i="2"/>
  <c r="E243" i="1" s="1"/>
  <c r="F244" i="2"/>
  <c r="F245" i="2"/>
  <c r="F246" i="2"/>
  <c r="F247" i="2"/>
  <c r="E247" i="1" s="1"/>
  <c r="F248" i="2"/>
  <c r="F249" i="2"/>
  <c r="F250" i="2"/>
  <c r="F251" i="2"/>
  <c r="E251" i="1" s="1"/>
  <c r="F252" i="2"/>
  <c r="F253" i="2"/>
  <c r="F254" i="2"/>
  <c r="F255" i="2"/>
  <c r="E255" i="1" s="1"/>
  <c r="F256" i="2"/>
  <c r="E256" i="1" s="1"/>
  <c r="F257" i="2"/>
  <c r="F258" i="2"/>
  <c r="F259" i="2"/>
  <c r="F260" i="2"/>
  <c r="F261" i="2"/>
  <c r="F262" i="2"/>
  <c r="F263" i="2"/>
  <c r="E263" i="1" s="1"/>
  <c r="D264" i="2"/>
  <c r="E233" i="2" s="1"/>
  <c r="F270" i="2"/>
  <c r="F271" i="2"/>
  <c r="F272" i="2"/>
  <c r="F273" i="2"/>
  <c r="F274" i="2"/>
  <c r="F275" i="2"/>
  <c r="F276" i="2"/>
  <c r="E271" i="2"/>
  <c r="D286" i="2"/>
  <c r="F286" i="2"/>
  <c r="F292" i="2"/>
  <c r="F293" i="2"/>
  <c r="F294" i="2"/>
  <c r="F295" i="2"/>
  <c r="F296" i="2"/>
  <c r="E296" i="1" s="1"/>
  <c r="F297" i="2"/>
  <c r="F298" i="2"/>
  <c r="F299" i="2"/>
  <c r="F300" i="2"/>
  <c r="F301" i="2"/>
  <c r="F302" i="2"/>
  <c r="F303" i="2"/>
  <c r="E303" i="1" s="1"/>
  <c r="F304" i="2"/>
  <c r="F305" i="2"/>
  <c r="F306" i="2"/>
  <c r="F307" i="2"/>
  <c r="F308" i="2"/>
  <c r="F309" i="2"/>
  <c r="F310" i="2"/>
  <c r="F311" i="2"/>
  <c r="F312" i="2"/>
  <c r="F313" i="2"/>
  <c r="F314" i="2"/>
  <c r="F315" i="2"/>
  <c r="E315" i="1" s="1"/>
  <c r="F316" i="2"/>
  <c r="F317" i="2"/>
  <c r="F318" i="2"/>
  <c r="F319" i="2"/>
  <c r="F320" i="2"/>
  <c r="F321" i="2"/>
  <c r="F322" i="2"/>
  <c r="D323" i="2"/>
  <c r="E292" i="2" s="1"/>
  <c r="E338" i="1"/>
  <c r="E341" i="1"/>
  <c r="E344" i="1"/>
  <c r="E345" i="1"/>
  <c r="E348" i="1"/>
  <c r="D365" i="1"/>
  <c r="D384" i="2"/>
  <c r="E384" i="2"/>
  <c r="D397" i="1"/>
  <c r="F443" i="2"/>
  <c r="E443" i="1" s="1"/>
  <c r="F444" i="2"/>
  <c r="E444" i="1" s="1"/>
  <c r="F445" i="2"/>
  <c r="E445" i="1" s="1"/>
  <c r="F446" i="2"/>
  <c r="E446" i="1" s="1"/>
  <c r="F447" i="2"/>
  <c r="E447" i="1" s="1"/>
  <c r="F448" i="2"/>
  <c r="E448" i="1" s="1"/>
  <c r="F449" i="2"/>
  <c r="E449" i="1" s="1"/>
  <c r="F450" i="2"/>
  <c r="E450" i="1" s="1"/>
  <c r="F451" i="2"/>
  <c r="E451" i="1" s="1"/>
  <c r="F452" i="2"/>
  <c r="E452" i="1" s="1"/>
  <c r="F453" i="2"/>
  <c r="E453" i="1" s="1"/>
  <c r="F454" i="2"/>
  <c r="E454" i="1" s="1"/>
  <c r="F455" i="2"/>
  <c r="E455" i="1" s="1"/>
  <c r="F456" i="2"/>
  <c r="E456" i="1" s="1"/>
  <c r="F457" i="2"/>
  <c r="E457" i="1" s="1"/>
  <c r="F458" i="2"/>
  <c r="E458" i="1" s="1"/>
  <c r="F459" i="2"/>
  <c r="E459" i="1" s="1"/>
  <c r="F460" i="2"/>
  <c r="E460" i="1" s="1"/>
  <c r="F461" i="2"/>
  <c r="E461" i="1" s="1"/>
  <c r="F462" i="2"/>
  <c r="E462" i="1" s="1"/>
  <c r="F468" i="2"/>
  <c r="F469" i="2"/>
  <c r="F470" i="2"/>
  <c r="E470" i="1" s="1"/>
  <c r="E483" i="2"/>
  <c r="E514" i="1"/>
  <c r="E506" i="1"/>
  <c r="F522" i="2"/>
  <c r="F523" i="2"/>
  <c r="F524" i="2"/>
  <c r="E524" i="1" s="1"/>
  <c r="F525" i="2"/>
  <c r="E525" i="1" s="1"/>
  <c r="F539" i="2"/>
  <c r="F540" i="2"/>
  <c r="E540" i="1" s="1"/>
  <c r="F541" i="2"/>
  <c r="E541" i="1" s="1"/>
  <c r="F542" i="2"/>
  <c r="F543" i="2"/>
  <c r="F544" i="2"/>
  <c r="E544" i="1" s="1"/>
  <c r="F557" i="2"/>
  <c r="E557" i="1" s="1"/>
  <c r="F558" i="2"/>
  <c r="F559" i="2"/>
  <c r="F560" i="2"/>
  <c r="E560" i="1" s="1"/>
  <c r="F561" i="2"/>
  <c r="E561" i="1" s="1"/>
  <c r="F562" i="2"/>
  <c r="E564" i="1"/>
  <c r="E582" i="2"/>
  <c r="E591" i="2"/>
  <c r="D591" i="1" s="1"/>
  <c r="E684" i="2"/>
  <c r="E692" i="2"/>
  <c r="D692" i="1" s="1"/>
  <c r="E699" i="2"/>
  <c r="E746" i="2"/>
  <c r="D747" i="1" s="1"/>
  <c r="E755" i="2"/>
  <c r="D756" i="1" s="1"/>
  <c r="E75" i="1"/>
  <c r="E76" i="1"/>
  <c r="C121" i="1"/>
  <c r="D131" i="1"/>
  <c r="B133" i="1"/>
  <c r="C130" i="1" s="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B168" i="1"/>
  <c r="C140" i="1" s="1"/>
  <c r="D179" i="1"/>
  <c r="D180" i="1"/>
  <c r="D181" i="1"/>
  <c r="D182" i="1"/>
  <c r="D183" i="1"/>
  <c r="B184" i="1"/>
  <c r="C180" i="1" s="1"/>
  <c r="D191" i="1"/>
  <c r="D192" i="1"/>
  <c r="D193" i="1"/>
  <c r="B194" i="1"/>
  <c r="C192" i="1" s="1"/>
  <c r="D203" i="1"/>
  <c r="D204" i="1"/>
  <c r="D205" i="1"/>
  <c r="D206" i="1"/>
  <c r="D207" i="1"/>
  <c r="D208" i="1"/>
  <c r="D209" i="1"/>
  <c r="D210" i="1"/>
  <c r="D211" i="1"/>
  <c r="D212" i="1"/>
  <c r="D213" i="1"/>
  <c r="D214" i="1"/>
  <c r="B215" i="1"/>
  <c r="C206" i="1" s="1"/>
  <c r="D223" i="1"/>
  <c r="D224" i="1"/>
  <c r="B225" i="1"/>
  <c r="C224" i="1" s="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B264" i="1"/>
  <c r="C236" i="1" s="1"/>
  <c r="D270" i="1"/>
  <c r="D271" i="1"/>
  <c r="D272" i="1"/>
  <c r="D273" i="1"/>
  <c r="D274" i="1"/>
  <c r="D275" i="1"/>
  <c r="D276" i="1"/>
  <c r="C275" i="1"/>
  <c r="D283" i="1"/>
  <c r="E283" i="1"/>
  <c r="D284" i="1"/>
  <c r="E284" i="1"/>
  <c r="D285" i="1"/>
  <c r="E285" i="1"/>
  <c r="B286" i="1"/>
  <c r="C285" i="1" s="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B323" i="1"/>
  <c r="C313" i="1" s="1"/>
  <c r="E336" i="1"/>
  <c r="E337" i="1"/>
  <c r="E339" i="1"/>
  <c r="E340" i="1"/>
  <c r="E342" i="1"/>
  <c r="E343" i="1"/>
  <c r="E346" i="1"/>
  <c r="E347" i="1"/>
  <c r="D357" i="1"/>
  <c r="D358" i="1"/>
  <c r="D359" i="1"/>
  <c r="D360" i="1"/>
  <c r="D361" i="1"/>
  <c r="D362" i="1"/>
  <c r="D363" i="1"/>
  <c r="D364" i="1"/>
  <c r="B365" i="1"/>
  <c r="C358" i="1" s="1"/>
  <c r="C384" i="1"/>
  <c r="D388" i="1"/>
  <c r="D389" i="1"/>
  <c r="D390" i="1"/>
  <c r="D391" i="1"/>
  <c r="D392" i="1"/>
  <c r="D393" i="1"/>
  <c r="D394" i="1"/>
  <c r="D395" i="1"/>
  <c r="D396" i="1"/>
  <c r="B397" i="1"/>
  <c r="C389" i="1" s="1"/>
  <c r="E405" i="1"/>
  <c r="E406" i="1"/>
  <c r="E407" i="1"/>
  <c r="E408" i="1"/>
  <c r="E409" i="1"/>
  <c r="E410" i="1"/>
  <c r="E411" i="1"/>
  <c r="E415" i="1"/>
  <c r="D443" i="1"/>
  <c r="D444" i="1"/>
  <c r="D445" i="1"/>
  <c r="D446" i="1"/>
  <c r="D447" i="1"/>
  <c r="D448" i="1"/>
  <c r="D449" i="1"/>
  <c r="D450" i="1"/>
  <c r="D451" i="1"/>
  <c r="D452" i="1"/>
  <c r="D453" i="1"/>
  <c r="D454" i="1"/>
  <c r="D455" i="1"/>
  <c r="D456" i="1"/>
  <c r="D457" i="1"/>
  <c r="D458" i="1"/>
  <c r="D459" i="1"/>
  <c r="D460" i="1"/>
  <c r="D461" i="1"/>
  <c r="D462" i="1"/>
  <c r="B463" i="1"/>
  <c r="D463" i="1"/>
  <c r="D467" i="1"/>
  <c r="D468" i="1"/>
  <c r="D469" i="1"/>
  <c r="D470" i="1"/>
  <c r="B483" i="1"/>
  <c r="C483" i="1"/>
  <c r="E492" i="1"/>
  <c r="E498" i="1"/>
  <c r="E499" i="1"/>
  <c r="E510" i="1"/>
  <c r="B516" i="1"/>
  <c r="C516" i="1"/>
  <c r="E517" i="1"/>
  <c r="D521" i="1"/>
  <c r="E521" i="1"/>
  <c r="D522" i="1"/>
  <c r="D523" i="1"/>
  <c r="D524" i="1"/>
  <c r="C525" i="1"/>
  <c r="D525" i="1"/>
  <c r="C539" i="1"/>
  <c r="D539" i="1"/>
  <c r="C540" i="1"/>
  <c r="D540" i="1"/>
  <c r="C541" i="1"/>
  <c r="D541" i="1"/>
  <c r="C542" i="1"/>
  <c r="D542" i="1"/>
  <c r="C543" i="1"/>
  <c r="D543" i="1"/>
  <c r="C544" i="1"/>
  <c r="D544" i="1"/>
  <c r="D545" i="1"/>
  <c r="E545" i="1"/>
  <c r="D546" i="1"/>
  <c r="D547" i="1"/>
  <c r="D548" i="1"/>
  <c r="E548" i="1"/>
  <c r="C557" i="1"/>
  <c r="D557" i="1"/>
  <c r="C558" i="1"/>
  <c r="D558" i="1"/>
  <c r="C559" i="1"/>
  <c r="D559" i="1"/>
  <c r="C560" i="1"/>
  <c r="D560" i="1"/>
  <c r="C561" i="1"/>
  <c r="D561" i="1"/>
  <c r="C562" i="1"/>
  <c r="D562" i="1"/>
  <c r="D563" i="1"/>
  <c r="D564" i="1"/>
  <c r="D565" i="1"/>
  <c r="E565" i="1"/>
  <c r="D566" i="1"/>
  <c r="D577" i="1"/>
  <c r="D578" i="1"/>
  <c r="D579" i="1"/>
  <c r="D580" i="1"/>
  <c r="D581" i="1"/>
  <c r="B582" i="1"/>
  <c r="C577" i="1" s="1"/>
  <c r="D583" i="1"/>
  <c r="D589" i="1"/>
  <c r="D590" i="1"/>
  <c r="B591" i="1"/>
  <c r="C588" i="1" s="1"/>
  <c r="D595" i="1"/>
  <c r="D615" i="1"/>
  <c r="D616" i="1"/>
  <c r="D623" i="1"/>
  <c r="D624" i="1"/>
  <c r="D625" i="1"/>
  <c r="D626" i="1"/>
  <c r="B627" i="1"/>
  <c r="C623" i="1" s="1"/>
  <c r="D628" i="1"/>
  <c r="D633" i="1"/>
  <c r="D634" i="1"/>
  <c r="C634" i="1"/>
  <c r="D641" i="1"/>
  <c r="D642" i="1"/>
  <c r="D643" i="1"/>
  <c r="D676" i="1"/>
  <c r="D677" i="1"/>
  <c r="D678" i="1"/>
  <c r="D679" i="1"/>
  <c r="D680" i="1"/>
  <c r="D681" i="1"/>
  <c r="D682" i="1"/>
  <c r="D683" i="1"/>
  <c r="B684" i="1"/>
  <c r="D685" i="1"/>
  <c r="D690" i="1"/>
  <c r="D691" i="1"/>
  <c r="B692" i="1"/>
  <c r="C691" i="1" s="1"/>
  <c r="D697" i="1"/>
  <c r="D698" i="1"/>
  <c r="B699" i="1"/>
  <c r="C698" i="1" s="1"/>
  <c r="D704" i="1"/>
  <c r="B747" i="1"/>
  <c r="C746" i="1" s="1"/>
  <c r="D751" i="1"/>
  <c r="D752" i="1"/>
  <c r="D753" i="1"/>
  <c r="D754" i="1"/>
  <c r="D755" i="1"/>
  <c r="B756" i="1"/>
  <c r="C752" i="1" s="1"/>
  <c r="C276" i="1"/>
  <c r="C272" i="1"/>
  <c r="C273" i="1"/>
  <c r="C274" i="1"/>
  <c r="C270" i="1"/>
  <c r="D277" i="1" l="1"/>
  <c r="C624" i="1"/>
  <c r="F277" i="2"/>
  <c r="C394" i="1"/>
  <c r="D515" i="1"/>
  <c r="D478" i="1"/>
  <c r="C388" i="1"/>
  <c r="D377" i="1"/>
  <c r="C396" i="1"/>
  <c r="C391" i="1"/>
  <c r="C395" i="1"/>
  <c r="C393" i="1"/>
  <c r="C390" i="1"/>
  <c r="D513" i="1"/>
  <c r="C392" i="1"/>
  <c r="C461" i="1"/>
  <c r="C450" i="1"/>
  <c r="C456" i="1"/>
  <c r="C462" i="1"/>
  <c r="C457" i="1"/>
  <c r="C446" i="1"/>
  <c r="C452" i="1"/>
  <c r="C458" i="1"/>
  <c r="C453" i="1"/>
  <c r="C459" i="1"/>
  <c r="C448" i="1"/>
  <c r="C444" i="1"/>
  <c r="C445" i="1"/>
  <c r="C451" i="1"/>
  <c r="C443" i="1"/>
  <c r="C454" i="1"/>
  <c r="C455" i="1"/>
  <c r="C447" i="1"/>
  <c r="C449" i="1"/>
  <c r="C460" i="1"/>
  <c r="C132" i="1"/>
  <c r="D482" i="1"/>
  <c r="D508" i="1"/>
  <c r="D481" i="1"/>
  <c r="D510" i="1"/>
  <c r="D512" i="1"/>
  <c r="D480" i="1"/>
  <c r="D479" i="1"/>
  <c r="C755" i="1"/>
  <c r="D509" i="1"/>
  <c r="D506" i="1"/>
  <c r="C129" i="1"/>
  <c r="D511" i="1"/>
  <c r="D514" i="1"/>
  <c r="D507" i="1"/>
  <c r="C361" i="1"/>
  <c r="F751" i="2"/>
  <c r="F742" i="2"/>
  <c r="F697" i="2"/>
  <c r="E697" i="1" s="1"/>
  <c r="F690" i="2"/>
  <c r="E690" i="1" s="1"/>
  <c r="D684" i="1"/>
  <c r="E641" i="1"/>
  <c r="F635" i="2"/>
  <c r="F623" i="2"/>
  <c r="E623" i="1" s="1"/>
  <c r="F590" i="2"/>
  <c r="F579" i="2"/>
  <c r="E566" i="1"/>
  <c r="E559" i="1"/>
  <c r="E558" i="1"/>
  <c r="E563" i="1"/>
  <c r="E562" i="1"/>
  <c r="E539" i="1"/>
  <c r="E547" i="1"/>
  <c r="E546" i="1"/>
  <c r="E543" i="1"/>
  <c r="E542" i="1"/>
  <c r="E526" i="1"/>
  <c r="E529" i="1"/>
  <c r="E523" i="1"/>
  <c r="E528" i="1"/>
  <c r="E522" i="1"/>
  <c r="E530" i="1"/>
  <c r="E469" i="1"/>
  <c r="E468" i="1"/>
  <c r="E467" i="1"/>
  <c r="F388" i="2"/>
  <c r="E388" i="1" s="1"/>
  <c r="F360" i="2"/>
  <c r="E320" i="1"/>
  <c r="E308" i="1"/>
  <c r="E302" i="1"/>
  <c r="E261" i="1"/>
  <c r="E249" i="1"/>
  <c r="E237" i="1"/>
  <c r="E319" i="1"/>
  <c r="E313" i="1"/>
  <c r="E307" i="1"/>
  <c r="E301" i="1"/>
  <c r="E295" i="1"/>
  <c r="E271" i="1"/>
  <c r="E260" i="1"/>
  <c r="E254" i="1"/>
  <c r="E248" i="1"/>
  <c r="E242" i="1"/>
  <c r="E236" i="1"/>
  <c r="E318" i="1"/>
  <c r="E300" i="1"/>
  <c r="E276" i="1"/>
  <c r="E253" i="1"/>
  <c r="E207" i="1"/>
  <c r="E305" i="1"/>
  <c r="E275" i="1"/>
  <c r="E252" i="1"/>
  <c r="E192" i="1"/>
  <c r="E240" i="1"/>
  <c r="E322" i="1"/>
  <c r="E316" i="1"/>
  <c r="E310" i="1"/>
  <c r="E304" i="1"/>
  <c r="E298" i="1"/>
  <c r="E292" i="1"/>
  <c r="E274" i="1"/>
  <c r="E257" i="1"/>
  <c r="E245" i="1"/>
  <c r="E233" i="1"/>
  <c r="E211" i="1"/>
  <c r="E205" i="1"/>
  <c r="E294" i="1"/>
  <c r="E241" i="1"/>
  <c r="E193" i="1"/>
  <c r="E312" i="1"/>
  <c r="E259" i="1"/>
  <c r="E317" i="1"/>
  <c r="E299" i="1"/>
  <c r="E258" i="1"/>
  <c r="E234" i="1"/>
  <c r="E235" i="1"/>
  <c r="E321" i="1"/>
  <c r="E309" i="1"/>
  <c r="E297" i="1"/>
  <c r="E286" i="1"/>
  <c r="E273" i="1"/>
  <c r="E262" i="1"/>
  <c r="E250" i="1"/>
  <c r="E244" i="1"/>
  <c r="E238" i="1"/>
  <c r="E210" i="1"/>
  <c r="E204" i="1"/>
  <c r="E306" i="1"/>
  <c r="E213" i="1"/>
  <c r="E311" i="1"/>
  <c r="E293" i="1"/>
  <c r="E246" i="1"/>
  <c r="E212" i="1"/>
  <c r="E314" i="1"/>
  <c r="E272" i="1"/>
  <c r="E209" i="1"/>
  <c r="E180" i="1"/>
  <c r="E179" i="1"/>
  <c r="E183" i="1"/>
  <c r="E137" i="1"/>
  <c r="F129" i="2"/>
  <c r="E129" i="1" s="1"/>
  <c r="C179" i="1"/>
  <c r="C183" i="1"/>
  <c r="C181" i="1"/>
  <c r="C211" i="1"/>
  <c r="C182" i="1"/>
  <c r="D373" i="1"/>
  <c r="D375" i="1"/>
  <c r="D379" i="1"/>
  <c r="D374" i="1"/>
  <c r="D376" i="1"/>
  <c r="D380" i="1"/>
  <c r="D381" i="1"/>
  <c r="D382" i="1"/>
  <c r="D383" i="1"/>
  <c r="D378" i="1"/>
  <c r="C305" i="1"/>
  <c r="C300" i="1"/>
  <c r="C299" i="1"/>
  <c r="C303" i="1"/>
  <c r="C306" i="1"/>
  <c r="C296" i="1"/>
  <c r="C319" i="1"/>
  <c r="C310" i="1"/>
  <c r="C309" i="1"/>
  <c r="C304" i="1"/>
  <c r="C320" i="1"/>
  <c r="C295" i="1"/>
  <c r="C302" i="1"/>
  <c r="C311" i="1"/>
  <c r="C294" i="1"/>
  <c r="C318" i="1"/>
  <c r="C297" i="1"/>
  <c r="C312" i="1"/>
  <c r="C301" i="1"/>
  <c r="C292" i="1"/>
  <c r="C316" i="1"/>
  <c r="C315" i="1"/>
  <c r="C298" i="1"/>
  <c r="C322" i="1"/>
  <c r="C308" i="1"/>
  <c r="C307" i="1"/>
  <c r="C314" i="1"/>
  <c r="C284" i="1"/>
  <c r="C283" i="1"/>
  <c r="C261" i="1"/>
  <c r="C254" i="1"/>
  <c r="C248" i="1"/>
  <c r="C255" i="1"/>
  <c r="C237" i="1"/>
  <c r="C256" i="1"/>
  <c r="C247" i="1"/>
  <c r="C262" i="1"/>
  <c r="C253" i="1"/>
  <c r="C238" i="1"/>
  <c r="C252" i="1"/>
  <c r="C251" i="1"/>
  <c r="C234" i="1"/>
  <c r="C258" i="1"/>
  <c r="C233" i="1"/>
  <c r="C257" i="1"/>
  <c r="C235" i="1"/>
  <c r="C242" i="1"/>
  <c r="C241" i="1"/>
  <c r="C260" i="1"/>
  <c r="C259" i="1"/>
  <c r="C240" i="1"/>
  <c r="C239" i="1"/>
  <c r="C263" i="1"/>
  <c r="C246" i="1"/>
  <c r="C245" i="1"/>
  <c r="C244" i="1"/>
  <c r="C243" i="1"/>
  <c r="C250" i="1"/>
  <c r="C249" i="1"/>
  <c r="C207" i="1"/>
  <c r="C191" i="1"/>
  <c r="C193" i="1"/>
  <c r="C144" i="1"/>
  <c r="C150" i="1"/>
  <c r="C166" i="1"/>
  <c r="C137" i="1"/>
  <c r="C151" i="1"/>
  <c r="C152" i="1"/>
  <c r="C159" i="1"/>
  <c r="C145" i="1"/>
  <c r="C142" i="1"/>
  <c r="C161" i="1"/>
  <c r="C146" i="1"/>
  <c r="C165" i="1"/>
  <c r="C148" i="1"/>
  <c r="C155" i="1"/>
  <c r="C141" i="1"/>
  <c r="C164" i="1"/>
  <c r="C147" i="1"/>
  <c r="C138" i="1"/>
  <c r="C162" i="1"/>
  <c r="C157" i="1"/>
  <c r="C156" i="1"/>
  <c r="C139" i="1"/>
  <c r="C163" i="1"/>
  <c r="C154" i="1"/>
  <c r="C149" i="1"/>
  <c r="C160" i="1"/>
  <c r="C143" i="1"/>
  <c r="C167" i="1"/>
  <c r="C158" i="1"/>
  <c r="C153" i="1"/>
  <c r="D120" i="1"/>
  <c r="D109" i="1"/>
  <c r="D104" i="1"/>
  <c r="D116" i="1"/>
  <c r="D105" i="1"/>
  <c r="D100" i="1"/>
  <c r="D112" i="1"/>
  <c r="D107" i="1"/>
  <c r="D102" i="1"/>
  <c r="D114" i="1"/>
  <c r="D111" i="1"/>
  <c r="D117" i="1"/>
  <c r="D106" i="1"/>
  <c r="D113" i="1"/>
  <c r="D119" i="1"/>
  <c r="D108" i="1"/>
  <c r="D118" i="1"/>
  <c r="D103" i="1"/>
  <c r="D115" i="1"/>
  <c r="D110" i="1"/>
  <c r="D505" i="1"/>
  <c r="C636" i="1"/>
  <c r="C635" i="1"/>
  <c r="C625" i="1"/>
  <c r="E283" i="2"/>
  <c r="E284" i="2"/>
  <c r="E285" i="2"/>
  <c r="E270" i="1"/>
  <c r="D699" i="1"/>
  <c r="D637" i="1"/>
  <c r="D582" i="1"/>
  <c r="F598" i="2"/>
  <c r="F605" i="2"/>
  <c r="F609" i="2"/>
  <c r="F606" i="2"/>
  <c r="F610" i="2"/>
  <c r="F611" i="2"/>
  <c r="F608" i="2"/>
  <c r="F612" i="2"/>
  <c r="F607" i="2"/>
  <c r="F691" i="2"/>
  <c r="D627" i="1"/>
  <c r="F745" i="2"/>
  <c r="F578" i="2"/>
  <c r="F741" i="2"/>
  <c r="F698" i="2"/>
  <c r="F580" i="2"/>
  <c r="F636" i="2"/>
  <c r="F634" i="2"/>
  <c r="F625" i="2"/>
  <c r="F624" i="2"/>
  <c r="F626" i="2"/>
  <c r="F613" i="2"/>
  <c r="F599" i="2"/>
  <c r="F597" i="2"/>
  <c r="F603" i="2"/>
  <c r="F595" i="2"/>
  <c r="F601" i="2"/>
  <c r="F589" i="2"/>
  <c r="F754" i="2"/>
  <c r="F750" i="2"/>
  <c r="F744" i="2"/>
  <c r="F602" i="2"/>
  <c r="F588" i="2"/>
  <c r="F581" i="2"/>
  <c r="F577" i="2"/>
  <c r="E513" i="1"/>
  <c r="E509" i="1"/>
  <c r="E505" i="1"/>
  <c r="F753" i="2"/>
  <c r="F743" i="2"/>
  <c r="E512" i="1"/>
  <c r="E508" i="1"/>
  <c r="F752" i="2"/>
  <c r="D614" i="1"/>
  <c r="F604" i="2"/>
  <c r="F600" i="2"/>
  <c r="F596" i="2"/>
  <c r="E515" i="1"/>
  <c r="E511" i="1"/>
  <c r="E507" i="1"/>
  <c r="F477" i="2"/>
  <c r="F480" i="2"/>
  <c r="F479" i="2"/>
  <c r="F482" i="2"/>
  <c r="F478" i="2"/>
  <c r="F481" i="2"/>
  <c r="F463" i="2"/>
  <c r="E463" i="1" s="1"/>
  <c r="F374" i="2"/>
  <c r="F323" i="2"/>
  <c r="C744" i="1"/>
  <c r="C745" i="1"/>
  <c r="D184" i="1"/>
  <c r="D286" i="1"/>
  <c r="C742" i="1"/>
  <c r="C743" i="1"/>
  <c r="D372" i="1"/>
  <c r="D264" i="1"/>
  <c r="D194" i="1"/>
  <c r="F395" i="2"/>
  <c r="F391" i="2"/>
  <c r="F394" i="2"/>
  <c r="F390" i="2"/>
  <c r="F393" i="2"/>
  <c r="F389" i="2"/>
  <c r="F396" i="2"/>
  <c r="F392" i="2"/>
  <c r="F381" i="2"/>
  <c r="F377" i="2"/>
  <c r="F373" i="2"/>
  <c r="F380" i="2"/>
  <c r="F376" i="2"/>
  <c r="F372" i="2"/>
  <c r="F383" i="2"/>
  <c r="F379" i="2"/>
  <c r="F375" i="2"/>
  <c r="F382" i="2"/>
  <c r="F378" i="2"/>
  <c r="F363" i="2"/>
  <c r="F359" i="2"/>
  <c r="F362" i="2"/>
  <c r="F358" i="2"/>
  <c r="F361" i="2"/>
  <c r="F357" i="2"/>
  <c r="F364" i="2"/>
  <c r="E321" i="2"/>
  <c r="E319" i="2"/>
  <c r="E317" i="2"/>
  <c r="E315" i="2"/>
  <c r="E313" i="2"/>
  <c r="E311" i="2"/>
  <c r="E309" i="2"/>
  <c r="E307" i="2"/>
  <c r="E305" i="2"/>
  <c r="E303" i="2"/>
  <c r="E301" i="2"/>
  <c r="E299" i="2"/>
  <c r="E297" i="2"/>
  <c r="E295" i="2"/>
  <c r="E293" i="2"/>
  <c r="E322" i="2"/>
  <c r="E320" i="2"/>
  <c r="E318" i="2"/>
  <c r="E316" i="2"/>
  <c r="E314" i="2"/>
  <c r="E312" i="2"/>
  <c r="E310" i="2"/>
  <c r="E308" i="2"/>
  <c r="E306" i="2"/>
  <c r="E304" i="2"/>
  <c r="E302" i="2"/>
  <c r="E300" i="2"/>
  <c r="E298" i="2"/>
  <c r="E296" i="2"/>
  <c r="E294" i="2"/>
  <c r="E276" i="2"/>
  <c r="E274" i="2"/>
  <c r="E272" i="2"/>
  <c r="E270" i="2"/>
  <c r="E275" i="2"/>
  <c r="E273" i="2"/>
  <c r="F264" i="2"/>
  <c r="F223" i="2"/>
  <c r="E223" i="1" s="1"/>
  <c r="D225" i="1"/>
  <c r="E208" i="2"/>
  <c r="E214" i="2"/>
  <c r="E210" i="2"/>
  <c r="E212" i="2"/>
  <c r="E204" i="2"/>
  <c r="E206" i="2"/>
  <c r="F215" i="2"/>
  <c r="F194" i="2"/>
  <c r="E193" i="2"/>
  <c r="E191" i="2"/>
  <c r="F184" i="2"/>
  <c r="D133" i="1"/>
  <c r="F168" i="2"/>
  <c r="E262" i="2"/>
  <c r="E260" i="2"/>
  <c r="E258" i="2"/>
  <c r="E256" i="2"/>
  <c r="E254" i="2"/>
  <c r="E252" i="2"/>
  <c r="E250" i="2"/>
  <c r="E248" i="2"/>
  <c r="E246" i="2"/>
  <c r="E244" i="2"/>
  <c r="E242" i="2"/>
  <c r="E240" i="2"/>
  <c r="E238" i="2"/>
  <c r="E236" i="2"/>
  <c r="E234" i="2"/>
  <c r="E263" i="2"/>
  <c r="E261" i="2"/>
  <c r="E259" i="2"/>
  <c r="E257" i="2"/>
  <c r="E255" i="2"/>
  <c r="E253" i="2"/>
  <c r="E251" i="2"/>
  <c r="E249" i="2"/>
  <c r="E247" i="2"/>
  <c r="E245" i="2"/>
  <c r="E243" i="2"/>
  <c r="E241" i="2"/>
  <c r="E239" i="2"/>
  <c r="E237" i="2"/>
  <c r="E235" i="2"/>
  <c r="E224" i="1"/>
  <c r="E213" i="2"/>
  <c r="E211" i="2"/>
  <c r="E209" i="2"/>
  <c r="E207" i="2"/>
  <c r="E205" i="2"/>
  <c r="E203" i="1"/>
  <c r="E183" i="2"/>
  <c r="E181" i="2"/>
  <c r="E179" i="2"/>
  <c r="E182" i="2"/>
  <c r="E167" i="2"/>
  <c r="E165" i="2"/>
  <c r="E163" i="2"/>
  <c r="E161" i="2"/>
  <c r="E159" i="2"/>
  <c r="E157" i="2"/>
  <c r="E155" i="2"/>
  <c r="E153" i="2"/>
  <c r="E151" i="2"/>
  <c r="E149" i="2"/>
  <c r="E147" i="2"/>
  <c r="E145" i="2"/>
  <c r="E143" i="2"/>
  <c r="E141" i="2"/>
  <c r="E139" i="2"/>
  <c r="E137" i="2"/>
  <c r="E166" i="2"/>
  <c r="E164" i="2"/>
  <c r="E162" i="2"/>
  <c r="E160" i="2"/>
  <c r="E158" i="2"/>
  <c r="E156" i="2"/>
  <c r="E154" i="2"/>
  <c r="E152" i="2"/>
  <c r="E150" i="2"/>
  <c r="E148" i="2"/>
  <c r="E146" i="2"/>
  <c r="E144" i="2"/>
  <c r="E142" i="2"/>
  <c r="E140" i="2"/>
  <c r="F132" i="2"/>
  <c r="F130" i="2"/>
  <c r="F131" i="2"/>
  <c r="E102" i="1"/>
  <c r="F120" i="2"/>
  <c r="F115" i="2"/>
  <c r="F111" i="2"/>
  <c r="F107" i="2"/>
  <c r="F103" i="2"/>
  <c r="F116" i="2"/>
  <c r="F112" i="2"/>
  <c r="F108" i="2"/>
  <c r="F104" i="2"/>
  <c r="F100" i="2"/>
  <c r="F118" i="2"/>
  <c r="F117" i="2"/>
  <c r="F113" i="2"/>
  <c r="F109" i="2"/>
  <c r="F105" i="2"/>
  <c r="F101" i="2"/>
  <c r="F119" i="2"/>
  <c r="F114" i="2"/>
  <c r="F110" i="2"/>
  <c r="F106" i="2"/>
  <c r="C754" i="1"/>
  <c r="C751" i="1"/>
  <c r="D504" i="1"/>
  <c r="C321" i="1"/>
  <c r="D477" i="1"/>
  <c r="C293" i="1"/>
  <c r="D101" i="1"/>
  <c r="C731" i="1"/>
  <c r="C697" i="1"/>
  <c r="C699" i="1" s="1"/>
  <c r="C633" i="1"/>
  <c r="C579" i="1"/>
  <c r="C581" i="1"/>
  <c r="C578" i="1"/>
  <c r="C223" i="1"/>
  <c r="C225" i="1" s="1"/>
  <c r="D323" i="1"/>
  <c r="D168" i="1"/>
  <c r="C357" i="1"/>
  <c r="C364" i="1"/>
  <c r="C359" i="1"/>
  <c r="C317" i="1"/>
  <c r="C580" i="1"/>
  <c r="C362" i="1"/>
  <c r="D215" i="1"/>
  <c r="C589" i="1"/>
  <c r="C363" i="1"/>
  <c r="C360" i="1"/>
  <c r="C271" i="1"/>
  <c r="C277" i="1" s="1"/>
  <c r="C203" i="1"/>
  <c r="C214" i="1"/>
  <c r="C210" i="1"/>
  <c r="C131" i="1"/>
  <c r="C590" i="1"/>
  <c r="C690" i="1"/>
  <c r="C692" i="1" s="1"/>
  <c r="C204" i="1"/>
  <c r="C753" i="1"/>
  <c r="C626" i="1"/>
  <c r="C212" i="1"/>
  <c r="C208" i="1"/>
  <c r="C205" i="1"/>
  <c r="C213" i="1"/>
  <c r="C209" i="1"/>
  <c r="C637" i="1" l="1"/>
  <c r="F365" i="2"/>
  <c r="E277" i="2"/>
  <c r="E712" i="1"/>
  <c r="C397" i="1"/>
  <c r="C133" i="1"/>
  <c r="C286" i="1"/>
  <c r="D483" i="1"/>
  <c r="C184" i="1"/>
  <c r="E754" i="1"/>
  <c r="E755" i="1"/>
  <c r="E753" i="1"/>
  <c r="E752" i="1"/>
  <c r="E744" i="1"/>
  <c r="E745" i="1"/>
  <c r="E742" i="1"/>
  <c r="E746" i="1"/>
  <c r="E743" i="1"/>
  <c r="E708" i="1"/>
  <c r="E705" i="1"/>
  <c r="E707" i="1"/>
  <c r="E706" i="1"/>
  <c r="E709" i="1"/>
  <c r="E698" i="1"/>
  <c r="E691" i="1"/>
  <c r="E643" i="1"/>
  <c r="E642" i="1"/>
  <c r="E634" i="1"/>
  <c r="E636" i="1"/>
  <c r="E633" i="1"/>
  <c r="E635" i="1"/>
  <c r="E626" i="1"/>
  <c r="E624" i="1"/>
  <c r="E625" i="1"/>
  <c r="E602" i="1"/>
  <c r="E595" i="1"/>
  <c r="E606" i="1"/>
  <c r="E600" i="1"/>
  <c r="E596" i="1"/>
  <c r="E603" i="1"/>
  <c r="E607" i="1"/>
  <c r="E609" i="1"/>
  <c r="E597" i="1"/>
  <c r="E604" i="1"/>
  <c r="E599" i="1"/>
  <c r="E608" i="1"/>
  <c r="E598" i="1"/>
  <c r="E605" i="1"/>
  <c r="E613" i="1"/>
  <c r="E611" i="1"/>
  <c r="E612" i="1"/>
  <c r="E601" i="1"/>
  <c r="E610" i="1"/>
  <c r="E589" i="1"/>
  <c r="E590" i="1"/>
  <c r="E578" i="1"/>
  <c r="E581" i="1"/>
  <c r="E580" i="1"/>
  <c r="E579" i="1"/>
  <c r="E478" i="1"/>
  <c r="E482" i="1"/>
  <c r="E479" i="1"/>
  <c r="E480" i="1"/>
  <c r="E477" i="1"/>
  <c r="E481" i="1"/>
  <c r="E396" i="1"/>
  <c r="E395" i="1"/>
  <c r="E389" i="1"/>
  <c r="E393" i="1"/>
  <c r="E390" i="1"/>
  <c r="E394" i="1"/>
  <c r="E392" i="1"/>
  <c r="E391" i="1"/>
  <c r="E379" i="1"/>
  <c r="E377" i="1"/>
  <c r="E383" i="1"/>
  <c r="E381" i="1"/>
  <c r="E378" i="1"/>
  <c r="E376" i="1"/>
  <c r="E382" i="1"/>
  <c r="E380" i="1"/>
  <c r="E374" i="1"/>
  <c r="E375" i="1"/>
  <c r="E373" i="1"/>
  <c r="E362" i="1"/>
  <c r="E359" i="1"/>
  <c r="E364" i="1"/>
  <c r="E363" i="1"/>
  <c r="E361" i="1"/>
  <c r="E358" i="1"/>
  <c r="E360" i="1"/>
  <c r="E264" i="1"/>
  <c r="E323" i="1"/>
  <c r="E194" i="1"/>
  <c r="E215" i="1"/>
  <c r="E277" i="1"/>
  <c r="E184" i="1"/>
  <c r="E168" i="1"/>
  <c r="E130" i="1"/>
  <c r="E132" i="1"/>
  <c r="E131" i="1"/>
  <c r="D384" i="1"/>
  <c r="C264" i="1"/>
  <c r="C194" i="1"/>
  <c r="C168" i="1"/>
  <c r="D121" i="1"/>
  <c r="C463" i="1"/>
  <c r="D516" i="1"/>
  <c r="E286" i="2"/>
  <c r="C747" i="1"/>
  <c r="F699" i="2"/>
  <c r="F692" i="2"/>
  <c r="F637" i="2"/>
  <c r="F627" i="2"/>
  <c r="F225" i="2"/>
  <c r="E225" i="1" s="1"/>
  <c r="E577" i="1"/>
  <c r="F582" i="2"/>
  <c r="F746" i="2"/>
  <c r="F755" i="2"/>
  <c r="E751" i="1"/>
  <c r="E516" i="1"/>
  <c r="E504" i="1"/>
  <c r="F591" i="2"/>
  <c r="E588" i="1"/>
  <c r="E704" i="1"/>
  <c r="F614" i="2"/>
  <c r="F483" i="2"/>
  <c r="E323" i="2"/>
  <c r="C582" i="1"/>
  <c r="F397" i="2"/>
  <c r="F384" i="2"/>
  <c r="E372" i="1"/>
  <c r="E357" i="1"/>
  <c r="E264" i="2"/>
  <c r="E215" i="2"/>
  <c r="E194" i="2"/>
  <c r="E184" i="2"/>
  <c r="E168" i="2"/>
  <c r="F133" i="2"/>
  <c r="E119" i="1"/>
  <c r="E113" i="1"/>
  <c r="F121" i="2"/>
  <c r="E100" i="1"/>
  <c r="E116" i="1"/>
  <c r="E115" i="1"/>
  <c r="E117" i="1"/>
  <c r="E101" i="1"/>
  <c r="E103" i="1"/>
  <c r="E105" i="1"/>
  <c r="E118" i="1"/>
  <c r="E107" i="1"/>
  <c r="E106" i="1"/>
  <c r="E104" i="1"/>
  <c r="E120" i="1"/>
  <c r="E110" i="1"/>
  <c r="E108" i="1"/>
  <c r="E114" i="1"/>
  <c r="E109" i="1"/>
  <c r="E112" i="1"/>
  <c r="E111" i="1"/>
  <c r="C591" i="1"/>
  <c r="C756" i="1"/>
  <c r="C365" i="1"/>
  <c r="C323" i="1"/>
  <c r="C627" i="1"/>
  <c r="C215" i="1"/>
  <c r="E756" i="1" l="1"/>
  <c r="E747" i="1"/>
  <c r="E699" i="1"/>
  <c r="E692" i="1"/>
  <c r="E637" i="1"/>
  <c r="E627" i="1"/>
  <c r="E591" i="1"/>
  <c r="E582" i="1"/>
  <c r="E483" i="1"/>
  <c r="E397" i="1"/>
  <c r="E384" i="1"/>
  <c r="E365" i="1"/>
  <c r="E133" i="1"/>
  <c r="E614" i="1"/>
  <c r="E121" i="1"/>
  <c r="C600" i="1"/>
  <c r="C601" i="1"/>
  <c r="C612" i="1"/>
  <c r="C603" i="1"/>
  <c r="C607" i="1"/>
  <c r="C605" i="1"/>
  <c r="C598" i="1"/>
  <c r="C611" i="1"/>
  <c r="C608" i="1"/>
  <c r="C596" i="1"/>
  <c r="C602" i="1"/>
  <c r="C606" i="1"/>
  <c r="C613" i="1"/>
  <c r="C599" i="1"/>
  <c r="C610" i="1"/>
  <c r="C609" i="1"/>
  <c r="C597" i="1"/>
  <c r="C604" i="1"/>
  <c r="C595" i="1"/>
  <c r="C614" i="1" l="1"/>
</calcChain>
</file>

<file path=xl/sharedStrings.xml><?xml version="1.0" encoding="utf-8"?>
<sst xmlns="http://schemas.openxmlformats.org/spreadsheetml/2006/main" count="1484" uniqueCount="598">
  <si>
    <t>CONTENTS</t>
  </si>
  <si>
    <t>Note to Users . . . . . . . . . . . . . . . . . . . . . . . . . . . . . . . . . . . . . . . . . .</t>
  </si>
  <si>
    <t>Total Population . . . . . . . . . . . . . . . . . . . . . . . . . . . . . . . . . .</t>
  </si>
  <si>
    <t>Land Area and Population Density . . . . . . . . . . . . . . . . . . . .</t>
  </si>
  <si>
    <t>Population By Age  . . . . . . . . . . . . . . . . . . . . . . . . . . . . . . . . . . . . . .</t>
  </si>
  <si>
    <t xml:space="preserve">Languages  . . . . . . . . . . . . . . . . . . . . . . . . . . . . . . . . . . . . . . . . . . . . . . . . </t>
  </si>
  <si>
    <t>Aboriginal People . . . . . . . . . . . . . . . . . . . . . . . . . . . . . . . . . . . . . . . . . . . . .</t>
  </si>
  <si>
    <t>Visible Minorities  . . . . . . . . . . . . . . . . . . . . . . . . . . . . . . . . . . . . .</t>
  </si>
  <si>
    <t xml:space="preserve">Citizenship and Immigration . . . . . . . . . . . . . . . . . . . . . . . . </t>
  </si>
  <si>
    <t xml:space="preserve">Religion . . . . . . . . . . . . . . . . . . . . . . . . . . . . . . . . . . . . . . . . . . . . . . . . </t>
  </si>
  <si>
    <t>Marital Status . . . . . . . . . . . . . . . . . . . . . . . . . . . . . . . . . . .</t>
  </si>
  <si>
    <t xml:space="preserve">Education  . . . . . . . . . . . . . . . . . . . . . . . . . . . . . . . . . . . . . . . . . . . . . . </t>
  </si>
  <si>
    <t xml:space="preserve">Labour Force Activity  . . . . . . . . . . . . . . . . . . . . . . . . . . . . . . . . . </t>
  </si>
  <si>
    <t>Mode of Transportation  . . . . . . . . . . . . . . . . . . . . . . . . . . .</t>
  </si>
  <si>
    <t>Income . . . . . . . . . . . . . . . . . . . . . . . . . . . . . . . . . . . . . . . . . . . . . . . .</t>
  </si>
  <si>
    <t xml:space="preserve">Households  . . . . . . . . . . . . . . . . . . . . . . . . . . . . . . . . . . . . . . . . . . . . . . </t>
  </si>
  <si>
    <t>Census Families . . . . . . . . . . . . . . . . . . . . . . . . . . . . . . . . . . . . . . . .</t>
  </si>
  <si>
    <t>Dwellings  . . . . . . . . . . . . . . . . . . . . . . . . . . . . . . . . . . . . . . . . . . . .</t>
  </si>
  <si>
    <t>Mobility . . . . . . . . . . . . . . . . . . . . . . . . . . . . . . . . . . . . . . . . . . . . . .</t>
  </si>
  <si>
    <t>Non-Institutional population</t>
  </si>
  <si>
    <t>TOTAL POPULATION</t>
  </si>
  <si>
    <t>CITY OF WINNIPEG</t>
  </si>
  <si>
    <t>Year</t>
  </si>
  <si>
    <r>
      <t>Number</t>
    </r>
    <r>
      <rPr>
        <vertAlign val="superscript"/>
        <sz val="12"/>
        <color indexed="9"/>
        <rFont val="Arial"/>
        <family val="2"/>
      </rPr>
      <t>1</t>
    </r>
  </si>
  <si>
    <r>
      <t>% Change</t>
    </r>
    <r>
      <rPr>
        <vertAlign val="superscript"/>
        <sz val="12"/>
        <color indexed="9"/>
        <rFont val="Arial"/>
        <family val="2"/>
      </rPr>
      <t>2</t>
    </r>
  </si>
  <si>
    <r>
      <t>Number</t>
    </r>
    <r>
      <rPr>
        <vertAlign val="superscript"/>
        <sz val="12"/>
        <color indexed="9"/>
        <rFont val="Arial"/>
        <family val="2"/>
      </rPr>
      <t>3</t>
    </r>
  </si>
  <si>
    <t>% Change</t>
  </si>
  <si>
    <t>2016 CENSUS</t>
  </si>
  <si>
    <t>2006 CENSUS</t>
  </si>
  <si>
    <t>2001 CENSUS</t>
  </si>
  <si>
    <t>1996 CENSUS</t>
  </si>
  <si>
    <t>1991 CENSUS</t>
  </si>
  <si>
    <r>
      <t>1986 CENSUS</t>
    </r>
    <r>
      <rPr>
        <vertAlign val="superscript"/>
        <sz val="10"/>
        <rFont val="Arial"/>
        <family val="2"/>
      </rPr>
      <t>4</t>
    </r>
  </si>
  <si>
    <r>
      <t>1981 CENSUS</t>
    </r>
    <r>
      <rPr>
        <vertAlign val="superscript"/>
        <sz val="10"/>
        <rFont val="Arial"/>
        <family val="2"/>
      </rPr>
      <t>4</t>
    </r>
  </si>
  <si>
    <r>
      <t>1976 CENSUS</t>
    </r>
    <r>
      <rPr>
        <vertAlign val="superscript"/>
        <sz val="10"/>
        <rFont val="Arial"/>
        <family val="2"/>
      </rPr>
      <t>4</t>
    </r>
  </si>
  <si>
    <r>
      <t>1971 CENSUS</t>
    </r>
    <r>
      <rPr>
        <vertAlign val="superscript"/>
        <sz val="10"/>
        <rFont val="Arial"/>
        <family val="2"/>
      </rPr>
      <t>4</t>
    </r>
  </si>
  <si>
    <r>
      <t>2</t>
    </r>
    <r>
      <rPr>
        <sz val="10"/>
        <rFont val="Arial"/>
        <family val="2"/>
      </rPr>
      <t xml:space="preserve"> Change in percent (%) from previous census year. </t>
    </r>
  </si>
  <si>
    <r>
      <t>3</t>
    </r>
    <r>
      <rPr>
        <sz val="10"/>
        <rFont val="Arial"/>
        <family val="2"/>
      </rPr>
      <t xml:space="preserve"> Includes the Institutional and Non-Institutional population. Source: Statistics Canada Census Data. </t>
    </r>
  </si>
  <si>
    <r>
      <t>4</t>
    </r>
    <r>
      <rPr>
        <sz val="10"/>
        <rFont val="Arial"/>
        <family val="2"/>
      </rPr>
      <t xml:space="preserve"> Headingley is included in Winnipeg figures up to 1986. </t>
    </r>
  </si>
  <si>
    <t>Land Area</t>
  </si>
  <si>
    <t>All</t>
  </si>
  <si>
    <t>Populated neighbourhoods only</t>
  </si>
  <si>
    <t>NOTE TO USERS:</t>
  </si>
  <si>
    <t xml:space="preserve">Some definitions for the 2016 Census have changed, for more information refer to the definitions posted on the Statistics Canada 2016 Census Dictionary site at: </t>
  </si>
  <si>
    <t>http://www12.statcan.gc.ca/census-recensement/2016/ref/dict/index-eng.cfm</t>
  </si>
  <si>
    <t xml:space="preserve">Statistics Canada rounds numbers over ten to the nearest five, which may cause some totals to be off by five, ten, or more. Numbers less than ten are rounded to zero or ten. </t>
  </si>
  <si>
    <r>
      <t xml:space="preserve">Questions or Clarifications can be emailed to:  </t>
    </r>
    <r>
      <rPr>
        <u/>
        <sz val="11"/>
        <color indexed="12"/>
        <rFont val="Arial"/>
        <family val="2"/>
      </rPr>
      <t>NeighbourhoodProfiles@Winnipeg.ca</t>
    </r>
  </si>
  <si>
    <t>POPULATION BY AGE</t>
  </si>
  <si>
    <t xml:space="preserve">% of Total </t>
  </si>
  <si>
    <t>% of Pop.</t>
  </si>
  <si>
    <t xml:space="preserve">    0 to 4 years </t>
  </si>
  <si>
    <t xml:space="preserve">    5 to 9 years </t>
  </si>
  <si>
    <t xml:space="preserve">    10 to 14 years </t>
  </si>
  <si>
    <t xml:space="preserve">    15 to 19 years </t>
  </si>
  <si>
    <t xml:space="preserve">    20 to 24 years </t>
  </si>
  <si>
    <t xml:space="preserve">    25 to 29 years </t>
  </si>
  <si>
    <t xml:space="preserve">    30 to 34 years </t>
  </si>
  <si>
    <t xml:space="preserve">    35 to 39 years </t>
  </si>
  <si>
    <t xml:space="preserve">    40 to 44 years </t>
  </si>
  <si>
    <t xml:space="preserve">    45 to 49 years </t>
  </si>
  <si>
    <t xml:space="preserve">    50 to 54 years </t>
  </si>
  <si>
    <t xml:space="preserve">    55 to 59 years </t>
  </si>
  <si>
    <t xml:space="preserve">    60 to 64 years </t>
  </si>
  <si>
    <t xml:space="preserve">    65 to 69 years </t>
  </si>
  <si>
    <t xml:space="preserve">    70 to 74 years </t>
  </si>
  <si>
    <t xml:space="preserve">    75 to 79 years </t>
  </si>
  <si>
    <t xml:space="preserve">    80 to 84 years </t>
  </si>
  <si>
    <t>TOTAL</t>
  </si>
  <si>
    <t>LANGUAGES</t>
  </si>
  <si>
    <t>Official Languages Spoken</t>
  </si>
  <si>
    <t xml:space="preserve">Number </t>
  </si>
  <si>
    <t xml:space="preserve">    English only</t>
  </si>
  <si>
    <t xml:space="preserve">    English and French</t>
  </si>
  <si>
    <t xml:space="preserve">    Neither English nor French</t>
  </si>
  <si>
    <t xml:space="preserve">    French only</t>
  </si>
  <si>
    <r>
      <t>% of Pop.</t>
    </r>
    <r>
      <rPr>
        <vertAlign val="superscript"/>
        <sz val="12"/>
        <color indexed="9"/>
        <rFont val="Arial"/>
        <family val="2"/>
      </rPr>
      <t>1</t>
    </r>
    <r>
      <rPr>
        <sz val="12"/>
        <color indexed="9"/>
        <rFont val="Arial"/>
        <family val="2"/>
      </rPr>
      <t xml:space="preserve"> </t>
    </r>
  </si>
  <si>
    <r>
      <t>% of Pop.</t>
    </r>
    <r>
      <rPr>
        <vertAlign val="superscript"/>
        <sz val="12"/>
        <color indexed="9"/>
        <rFont val="Arial"/>
        <family val="2"/>
      </rPr>
      <t>2</t>
    </r>
  </si>
  <si>
    <t>Tagalog (Pilipino, Filipino)</t>
  </si>
  <si>
    <t>German</t>
  </si>
  <si>
    <t>Ukrainian</t>
  </si>
  <si>
    <t>Spanish</t>
  </si>
  <si>
    <t>Polish</t>
  </si>
  <si>
    <t>Portuguese</t>
  </si>
  <si>
    <t>Russian</t>
  </si>
  <si>
    <t>Italian</t>
  </si>
  <si>
    <t>Vietnamese</t>
  </si>
  <si>
    <t>Arabic</t>
  </si>
  <si>
    <t>Korean</t>
  </si>
  <si>
    <t>Mandarin</t>
  </si>
  <si>
    <t>Dutch</t>
  </si>
  <si>
    <t>Urdu</t>
  </si>
  <si>
    <t>Hindi</t>
  </si>
  <si>
    <t>Amharic</t>
  </si>
  <si>
    <t>Greek</t>
  </si>
  <si>
    <t>Gujarati</t>
  </si>
  <si>
    <t>Tigrigna</t>
  </si>
  <si>
    <t>Ilocano</t>
  </si>
  <si>
    <t>Somali</t>
  </si>
  <si>
    <r>
      <t>1</t>
    </r>
    <r>
      <rPr>
        <sz val="10"/>
        <rFont val="Arial"/>
        <family val="2"/>
      </rPr>
      <t xml:space="preserve"> Percent of neighbourhood population. </t>
    </r>
  </si>
  <si>
    <r>
      <t>2</t>
    </r>
    <r>
      <rPr>
        <sz val="10"/>
        <rFont val="Arial"/>
        <family val="2"/>
      </rPr>
      <t xml:space="preserve"> Percent of Winnipeg population. </t>
    </r>
  </si>
  <si>
    <t>Selected Topics Data</t>
  </si>
  <si>
    <t xml:space="preserve">    Métis single identity</t>
  </si>
  <si>
    <t xml:space="preserve">    First Nations (North American Indian) single identity</t>
  </si>
  <si>
    <t xml:space="preserve">    Inuk (Inuit) single identity</t>
  </si>
  <si>
    <t xml:space="preserve">    Multiple Aboriginal identities</t>
  </si>
  <si>
    <t xml:space="preserve">    Aboriginal identities not included elsewhere</t>
  </si>
  <si>
    <r>
      <t>% of Pop.</t>
    </r>
    <r>
      <rPr>
        <vertAlign val="superscript"/>
        <sz val="12"/>
        <color indexed="9"/>
        <rFont val="Arial"/>
        <family val="2"/>
      </rPr>
      <t>3</t>
    </r>
  </si>
  <si>
    <t>First Nations (North American Indian) Aboriginal ancestry</t>
  </si>
  <si>
    <t>Métis ancestry</t>
  </si>
  <si>
    <t>Inuit ancestry</t>
  </si>
  <si>
    <r>
      <t>2</t>
    </r>
    <r>
      <rPr>
        <sz val="10"/>
        <rFont val="Arial"/>
        <family val="2"/>
      </rPr>
      <t xml:space="preserve"> Percent of neighbourhood population. </t>
    </r>
  </si>
  <si>
    <r>
      <t>3</t>
    </r>
    <r>
      <rPr>
        <sz val="10"/>
        <rFont val="Arial"/>
        <family val="2"/>
      </rPr>
      <t xml:space="preserve"> Percent of Winnipeg population. </t>
    </r>
  </si>
  <si>
    <t>VISIBLE MINORITIES</t>
  </si>
  <si>
    <t>Visible Minority Group</t>
  </si>
  <si>
    <t>Multiple visible minorities</t>
  </si>
  <si>
    <t>Visible minority not included elsewhere</t>
  </si>
  <si>
    <t>CITIZENSHIP</t>
  </si>
  <si>
    <t>Canadian citizens</t>
  </si>
  <si>
    <t>Not Canadian citizens</t>
  </si>
  <si>
    <t>IMMIGRATION</t>
  </si>
  <si>
    <t>Place of Birth</t>
  </si>
  <si>
    <r>
      <t>All other places of birth</t>
    </r>
    <r>
      <rPr>
        <vertAlign val="superscript"/>
        <sz val="10"/>
        <rFont val="Arial"/>
        <family val="2"/>
      </rPr>
      <t>3</t>
    </r>
  </si>
  <si>
    <t xml:space="preserve">TOTAL </t>
  </si>
  <si>
    <r>
      <t>3</t>
    </r>
    <r>
      <rPr>
        <sz val="10"/>
        <rFont val="Arial"/>
        <family val="2"/>
      </rPr>
      <t xml:space="preserve"> "Place of Birth" has been limited to the top 30 places of birth, for a full list see the "Selected Topics" page (link below)</t>
    </r>
  </si>
  <si>
    <t>Period of Immigration</t>
  </si>
  <si>
    <t>Generation Status (15 years and over)</t>
  </si>
  <si>
    <r>
      <t>All other places of birth</t>
    </r>
    <r>
      <rPr>
        <vertAlign val="superscript"/>
        <sz val="11"/>
        <rFont val="Arial"/>
        <family val="2"/>
      </rPr>
      <t>3</t>
    </r>
  </si>
  <si>
    <t>Selected Religions</t>
  </si>
  <si>
    <t>Catholic</t>
  </si>
  <si>
    <t>United Church</t>
  </si>
  <si>
    <t>Anglican</t>
  </si>
  <si>
    <t>Lutheran</t>
  </si>
  <si>
    <t>Muslim</t>
  </si>
  <si>
    <t>Jewish</t>
  </si>
  <si>
    <t>Baptist</t>
  </si>
  <si>
    <t>Christian Orthodox</t>
  </si>
  <si>
    <t>Sikh</t>
  </si>
  <si>
    <t>Hindu</t>
  </si>
  <si>
    <t>Buddhist</t>
  </si>
  <si>
    <t>Presbyterian</t>
  </si>
  <si>
    <t>MARITAL STATUS</t>
  </si>
  <si>
    <t>15 years and over</t>
  </si>
  <si>
    <t>Married or living with a common-law partner</t>
  </si>
  <si>
    <t xml:space="preserve">Married (and not separated) </t>
  </si>
  <si>
    <t xml:space="preserve">Living common law </t>
  </si>
  <si>
    <t>Not living with spouse or common-law partner</t>
  </si>
  <si>
    <t xml:space="preserve">Single (never legally married) </t>
  </si>
  <si>
    <t>Separated , but still legally married</t>
  </si>
  <si>
    <t xml:space="preserve">Divorced </t>
  </si>
  <si>
    <t xml:space="preserve">Widowed </t>
  </si>
  <si>
    <t>EDUCATION</t>
  </si>
  <si>
    <t xml:space="preserve">Male </t>
  </si>
  <si>
    <t>Female</t>
  </si>
  <si>
    <t>% of Total</t>
  </si>
  <si>
    <t>Business, management and public administration</t>
  </si>
  <si>
    <t>Architecture, engineering, and related technologies</t>
  </si>
  <si>
    <t>Health, parks, recreation and fitness</t>
  </si>
  <si>
    <t>Social and behavioural sciences and law</t>
  </si>
  <si>
    <t>Education</t>
  </si>
  <si>
    <t>Humanities</t>
  </si>
  <si>
    <t>Mathematics, computer and information sciences</t>
  </si>
  <si>
    <t>Personal, protective and transportation services</t>
  </si>
  <si>
    <t>Physical and life sciences and technologies</t>
  </si>
  <si>
    <t>Visual &amp; performing arts, &amp; communications technologies</t>
  </si>
  <si>
    <t>Agriculture, natural resources and conservation</t>
  </si>
  <si>
    <t>Other fields of study</t>
  </si>
  <si>
    <t>No certificate, diploma or degree</t>
  </si>
  <si>
    <t>High school diploma or equivalent</t>
  </si>
  <si>
    <t>Postsecondary certificate, diploma or degree</t>
  </si>
  <si>
    <t>Apprenticeship or trades certificate or diploma</t>
  </si>
  <si>
    <t>College, CEGEP or other non-university certificate or diploma</t>
  </si>
  <si>
    <t>University certificate or diploma below bachelor level</t>
  </si>
  <si>
    <t>University certificate, diploma or degree at bachelor level or above</t>
  </si>
  <si>
    <t>Bachelor's degree</t>
  </si>
  <si>
    <t>University certificate, diploma or degree above bachelor level</t>
  </si>
  <si>
    <t>LABOUR FORCE ACTIVITY</t>
  </si>
  <si>
    <t xml:space="preserve">Female </t>
  </si>
  <si>
    <t xml:space="preserve">All </t>
  </si>
  <si>
    <t>In the labour force</t>
  </si>
  <si>
    <t>Employed</t>
  </si>
  <si>
    <t>Unemployed</t>
  </si>
  <si>
    <t>Not in the labour force</t>
  </si>
  <si>
    <t>Participation rate</t>
  </si>
  <si>
    <t>Employment rate</t>
  </si>
  <si>
    <t>Unemployment rate</t>
  </si>
  <si>
    <t xml:space="preserve">Self-employed </t>
  </si>
  <si>
    <t>Employment Sectors</t>
  </si>
  <si>
    <t>Place of Work 
(15 and over, in labour force)</t>
  </si>
  <si>
    <t xml:space="preserve">    No fixed workplace address </t>
  </si>
  <si>
    <t xml:space="preserve">    Car, truck or van - as a driver </t>
  </si>
  <si>
    <t xml:space="preserve">    Public transit</t>
  </si>
  <si>
    <t xml:space="preserve">    Car, truck or van - as a passenger </t>
  </si>
  <si>
    <t xml:space="preserve">    Bicycle</t>
  </si>
  <si>
    <r>
      <t>1</t>
    </r>
    <r>
      <rPr>
        <sz val="10"/>
        <rFont val="Arial"/>
        <family val="2"/>
      </rPr>
      <t xml:space="preserve"> Employed labour force with a usual place of work or no fixed workplace address.</t>
    </r>
  </si>
  <si>
    <t>INCOME</t>
  </si>
  <si>
    <t>% Composition of Total Income in 2015
15 years and over with income in private households</t>
  </si>
  <si>
    <t>Employment Income in 2015</t>
  </si>
  <si>
    <t>Worked full year, full time</t>
  </si>
  <si>
    <t>Average employment income</t>
  </si>
  <si>
    <t>Average income (Male/Female/All) All</t>
  </si>
  <si>
    <t>In low income in 2015 based on after-tax low-income
 measure (LIM-AT) - Population in private households</t>
  </si>
  <si>
    <t>Number</t>
  </si>
  <si>
    <t xml:space="preserve">
% of Pop.</t>
  </si>
  <si>
    <t>Population in private households for income status</t>
  </si>
  <si>
    <t>Less than 18 years</t>
  </si>
  <si>
    <t xml:space="preserve">    Less than 6 years</t>
  </si>
  <si>
    <t>18 to 64 years</t>
  </si>
  <si>
    <t>65 years and over</t>
  </si>
  <si>
    <t>Less than 6 years</t>
  </si>
  <si>
    <t>Total</t>
  </si>
  <si>
    <t>In low income in 2015 based on after-tax low-income measure (LIM-AT) - Females in private households</t>
  </si>
  <si>
    <t>HOUSEHOLDS</t>
  </si>
  <si>
    <t>Household Size</t>
  </si>
  <si>
    <t xml:space="preserve">  1 person</t>
  </si>
  <si>
    <t xml:space="preserve">  2 persons</t>
  </si>
  <si>
    <t xml:space="preserve">  3 persons</t>
  </si>
  <si>
    <t xml:space="preserve">  4 persons</t>
  </si>
  <si>
    <t xml:space="preserve">Average number of persons per household </t>
  </si>
  <si>
    <t>Household Type</t>
  </si>
  <si>
    <t>One-family households</t>
  </si>
  <si>
    <t>Multiple-family households</t>
  </si>
  <si>
    <t>Non-family households</t>
  </si>
  <si>
    <t>Household Income in 2015</t>
  </si>
  <si>
    <t xml:space="preserve">  Under $5,000</t>
  </si>
  <si>
    <t xml:space="preserve">  $5,000 to $9,999</t>
  </si>
  <si>
    <t xml:space="preserve">  $10,000 to $14,999</t>
  </si>
  <si>
    <t xml:space="preserve">  $15,000 to $19,999</t>
  </si>
  <si>
    <t xml:space="preserve">  $50,000 to $59,999</t>
  </si>
  <si>
    <t xml:space="preserve">  $100,000 to $124,999</t>
  </si>
  <si>
    <t xml:space="preserve">  $125,000 to $149,999</t>
  </si>
  <si>
    <t xml:space="preserve">Average household income </t>
  </si>
  <si>
    <t xml:space="preserve">Median household income </t>
  </si>
  <si>
    <t>CENSUS FAMILIES</t>
  </si>
  <si>
    <t xml:space="preserve">   Census Family Size</t>
  </si>
  <si>
    <t>2 person</t>
  </si>
  <si>
    <t>3 persons</t>
  </si>
  <si>
    <t>4 persons</t>
  </si>
  <si>
    <t>5 or more persons</t>
  </si>
  <si>
    <t xml:space="preserve">Average number of persons per census family </t>
  </si>
  <si>
    <t>Census Family Structure</t>
  </si>
  <si>
    <t>One parent - female</t>
  </si>
  <si>
    <t>One parent - male</t>
  </si>
  <si>
    <t>Census Families with Children</t>
  </si>
  <si>
    <t>DWELLINGS</t>
  </si>
  <si>
    <t>Type of Dwelling</t>
  </si>
  <si>
    <t>TOTAL OCCUPIED PRIVATE DWELLINGS</t>
  </si>
  <si>
    <t>Average number of rooms</t>
  </si>
  <si>
    <t>Dwelling Tenure</t>
  </si>
  <si>
    <t>Owned</t>
  </si>
  <si>
    <t>Rented</t>
  </si>
  <si>
    <t>Dwelling Condition</t>
  </si>
  <si>
    <t>Period of Construction</t>
  </si>
  <si>
    <t xml:space="preserve">  1960 or before</t>
  </si>
  <si>
    <t xml:space="preserve">  1961 to 1980</t>
  </si>
  <si>
    <t xml:space="preserve">  1981 to 1990</t>
  </si>
  <si>
    <t xml:space="preserve">  1991 to 2000</t>
  </si>
  <si>
    <t xml:space="preserve">  2001 to 2005</t>
  </si>
  <si>
    <t>Dwelling Costs</t>
  </si>
  <si>
    <t>MOBILITY</t>
  </si>
  <si>
    <t>Did not move</t>
  </si>
  <si>
    <t>Moved within Winnipeg</t>
  </si>
  <si>
    <t>Moved within Manitoba</t>
  </si>
  <si>
    <t>Moved within Canada</t>
  </si>
  <si>
    <t>Moved internationally</t>
  </si>
  <si>
    <t>City of Winnipeg</t>
  </si>
  <si>
    <t>Note to Users . . . . . . . . . . . . . . . . . . . . . . . . . . . . . . . . . . . . . . . . . . . .</t>
  </si>
  <si>
    <t>Total Population . . . . . . . . . . . . . . . . . . . . . . . . . . . . . . . . . . . . . . . . .</t>
  </si>
  <si>
    <t>Land Area and Population Density . . . . . . . . . . . . . . . . . . . . . . . .</t>
  </si>
  <si>
    <t>Citizenship and Immigration . . . . . . . . . . . . . . . . . . . . . . . . . . . . . . . . .</t>
  </si>
  <si>
    <t>Marital Status . . . . . . . . . . . . . . . . . . . . . . . . . . . . . . . . . . . . . . . . .</t>
  </si>
  <si>
    <t>Labour Force Activity  . . . . . . . . . . . . . . . . . . . . . . . . . . . . . . . . . . . .</t>
  </si>
  <si>
    <t>Mode of Transportation  . . . . . . . . . . . . . . . . . . . . . . . . . . . . . . . . . .</t>
  </si>
  <si>
    <t>Income . . . . . . . . . . . . . . . . . . . . . . . . . . . . . . . . . . . . . . . . . . . . . . . . . .</t>
  </si>
  <si>
    <t>Low Income Measure (LIM) . . . . . . . . . . . . . . . . . . . . . . . . . . . . . . . . . . . . . . . . . . . .</t>
  </si>
  <si>
    <t xml:space="preserve">Mobility . . . . . . . . . . . . . . . . . . . . . . . . . . . . . . . . . . . . . . . . . . . . . . . </t>
  </si>
  <si>
    <t>City Of Winnipeg</t>
  </si>
  <si>
    <r>
      <t xml:space="preserve">Number </t>
    </r>
    <r>
      <rPr>
        <vertAlign val="superscript"/>
        <sz val="12"/>
        <color indexed="9"/>
        <rFont val="Arial"/>
        <family val="2"/>
      </rPr>
      <t>1</t>
    </r>
  </si>
  <si>
    <r>
      <t>% Change</t>
    </r>
    <r>
      <rPr>
        <sz val="12"/>
        <color indexed="9"/>
        <rFont val="Arial"/>
        <family val="2"/>
      </rPr>
      <t xml:space="preserve"> </t>
    </r>
    <r>
      <rPr>
        <vertAlign val="superscript"/>
        <sz val="12"/>
        <color indexed="9"/>
        <rFont val="Arial"/>
        <family val="2"/>
      </rPr>
      <t>2</t>
    </r>
  </si>
  <si>
    <t>2016 Census</t>
  </si>
  <si>
    <t>2006 Census</t>
  </si>
  <si>
    <t>2001 Census</t>
  </si>
  <si>
    <t>1996 Census</t>
  </si>
  <si>
    <t>1991 Census</t>
  </si>
  <si>
    <r>
      <t>1986 Census</t>
    </r>
    <r>
      <rPr>
        <vertAlign val="superscript"/>
        <sz val="11"/>
        <rFont val="Arial"/>
        <family val="2"/>
      </rPr>
      <t>3</t>
    </r>
  </si>
  <si>
    <r>
      <t>1981 Census</t>
    </r>
    <r>
      <rPr>
        <vertAlign val="superscript"/>
        <sz val="11"/>
        <rFont val="Arial"/>
        <family val="2"/>
      </rPr>
      <t>3</t>
    </r>
  </si>
  <si>
    <r>
      <t>1976 Census</t>
    </r>
    <r>
      <rPr>
        <vertAlign val="superscript"/>
        <sz val="11"/>
        <rFont val="Arial"/>
        <family val="2"/>
      </rPr>
      <t>3</t>
    </r>
  </si>
  <si>
    <r>
      <t>1971 Census</t>
    </r>
    <r>
      <rPr>
        <vertAlign val="superscript"/>
        <sz val="11"/>
        <rFont val="Arial"/>
        <family val="2"/>
      </rPr>
      <t>3</t>
    </r>
  </si>
  <si>
    <r>
      <t>1</t>
    </r>
    <r>
      <rPr>
        <sz val="10"/>
        <rFont val="Arial"/>
        <family val="2"/>
      </rPr>
      <t xml:space="preserve"> Includes the Institutional and Non-Institutional population. Source: Statistics Canada Census Data.</t>
    </r>
  </si>
  <si>
    <r>
      <t>3</t>
    </r>
    <r>
      <rPr>
        <sz val="10"/>
        <rFont val="Arial"/>
        <family val="2"/>
      </rPr>
      <t xml:space="preserve"> Headingley is included in Winnipeg figures up to 1986. </t>
    </r>
  </si>
  <si>
    <t>Population Density</t>
  </si>
  <si>
    <r>
      <t xml:space="preserve"> (km</t>
    </r>
    <r>
      <rPr>
        <b/>
        <vertAlign val="superscript"/>
        <sz val="12"/>
        <color indexed="9"/>
        <rFont val="Arial"/>
        <family val="2"/>
      </rPr>
      <t>2</t>
    </r>
    <r>
      <rPr>
        <b/>
        <sz val="11"/>
        <color indexed="9"/>
        <rFont val="Arial"/>
        <family val="2"/>
      </rPr>
      <t xml:space="preserve">) </t>
    </r>
    <r>
      <rPr>
        <vertAlign val="superscript"/>
        <sz val="12"/>
        <color indexed="9"/>
        <rFont val="Arial"/>
        <family val="2"/>
      </rPr>
      <t>1</t>
    </r>
  </si>
  <si>
    <r>
      <t>(per km</t>
    </r>
    <r>
      <rPr>
        <b/>
        <vertAlign val="superscript"/>
        <sz val="12"/>
        <color indexed="9"/>
        <rFont val="Arial"/>
        <family val="2"/>
      </rPr>
      <t>2</t>
    </r>
    <r>
      <rPr>
        <b/>
        <sz val="11"/>
        <color indexed="9"/>
        <rFont val="Arial"/>
        <family val="2"/>
      </rPr>
      <t>)</t>
    </r>
  </si>
  <si>
    <r>
      <t>1</t>
    </r>
    <r>
      <rPr>
        <sz val="10"/>
        <rFont val="Arial"/>
        <family val="2"/>
      </rPr>
      <t xml:space="preserve"> Source: The City of Winnipeg</t>
    </r>
  </si>
  <si>
    <t>English only</t>
  </si>
  <si>
    <t>Neither English nor French</t>
  </si>
  <si>
    <t>French only</t>
  </si>
  <si>
    <r>
      <t>Other Languages</t>
    </r>
    <r>
      <rPr>
        <vertAlign val="superscript"/>
        <sz val="11"/>
        <rFont val="Arial"/>
        <family val="2"/>
      </rPr>
      <t>2</t>
    </r>
  </si>
  <si>
    <r>
      <t>1</t>
    </r>
    <r>
      <rPr>
        <sz val="10"/>
        <rFont val="Arial"/>
        <family val="2"/>
      </rPr>
      <t xml:space="preserve"> 'Aboriginal Ancestry' was referred to as 'Aboriginal Origin' prior to the 2006 Census. The content of the variable </t>
    </r>
  </si>
  <si>
    <r>
      <t xml:space="preserve">% of Pop. </t>
    </r>
    <r>
      <rPr>
        <vertAlign val="superscript"/>
        <sz val="10"/>
        <color indexed="9"/>
        <rFont val="Arial"/>
        <family val="2"/>
      </rPr>
      <t>1</t>
    </r>
    <r>
      <rPr>
        <sz val="10"/>
        <color indexed="9"/>
        <rFont val="Arial"/>
        <family val="2"/>
      </rPr>
      <t xml:space="preserve"> </t>
    </r>
  </si>
  <si>
    <r>
      <t>1</t>
    </r>
    <r>
      <rPr>
        <sz val="10"/>
        <rFont val="Arial"/>
        <family val="2"/>
      </rPr>
      <t xml:space="preserve"> "Place of Birth" has been limited to the top 30 places of birth, for a full list see the "Selected Topics" page</t>
    </r>
  </si>
  <si>
    <r>
      <t>% of Pop.</t>
    </r>
    <r>
      <rPr>
        <sz val="10"/>
        <color indexed="9"/>
        <rFont val="Arial"/>
        <family val="2"/>
      </rPr>
      <t xml:space="preserve"> </t>
    </r>
  </si>
  <si>
    <t>First generation</t>
  </si>
  <si>
    <t>Second generation</t>
  </si>
  <si>
    <r>
      <t>All other places of birth</t>
    </r>
    <r>
      <rPr>
        <vertAlign val="superscript"/>
        <sz val="10"/>
        <rFont val="Arial"/>
        <family val="2"/>
      </rPr>
      <t>1</t>
    </r>
  </si>
  <si>
    <t>Usual place of work</t>
  </si>
  <si>
    <t>No fixed workplace address</t>
  </si>
  <si>
    <t>Home</t>
  </si>
  <si>
    <t>Outside Canada</t>
  </si>
  <si>
    <r>
      <t>15 years and over, employed labour force</t>
    </r>
    <r>
      <rPr>
        <b/>
        <sz val="12"/>
        <color indexed="9"/>
        <rFont val="Arial"/>
        <family val="2"/>
      </rPr>
      <t xml:space="preserve"> </t>
    </r>
    <r>
      <rPr>
        <vertAlign val="superscript"/>
        <sz val="12"/>
        <color indexed="9"/>
        <rFont val="Arial"/>
        <family val="2"/>
      </rPr>
      <t>1</t>
    </r>
  </si>
  <si>
    <t>Public transit</t>
  </si>
  <si>
    <t>Walk</t>
  </si>
  <si>
    <t>Bicycle</t>
  </si>
  <si>
    <t>Other method</t>
  </si>
  <si>
    <t>Male</t>
  </si>
  <si>
    <t>Average income  (Male/Female/All)</t>
  </si>
  <si>
    <t>Median income    (Male/Female/All)</t>
  </si>
  <si>
    <t xml:space="preserve">
%</t>
  </si>
  <si>
    <t xml:space="preserve">  Less than 18 years</t>
  </si>
  <si>
    <t xml:space="preserve">  18 to 64 years</t>
  </si>
  <si>
    <t xml:space="preserve">  65 years and over</t>
  </si>
  <si>
    <t>In low income in 2015 based on after-tax low-income measure 
(LIM-AT)</t>
  </si>
  <si>
    <t xml:space="preserve">  Males in private households for income status</t>
  </si>
  <si>
    <t>Females in private households for income status</t>
  </si>
  <si>
    <t>1 person</t>
  </si>
  <si>
    <t>2 persons</t>
  </si>
  <si>
    <t>Single-detached house</t>
  </si>
  <si>
    <t>Semi-detached house</t>
  </si>
  <si>
    <t>Row house</t>
  </si>
  <si>
    <t>Apartment, detached duplex</t>
  </si>
  <si>
    <t>Apartment, building with five or more storeys</t>
  </si>
  <si>
    <t>Apartment, building with fewer than five storeys</t>
  </si>
  <si>
    <t>Other single-attached house</t>
  </si>
  <si>
    <t>Movable dwelling</t>
  </si>
  <si>
    <t>Only regular maintenance or minor repairs needed</t>
  </si>
  <si>
    <t>In need of major repairs</t>
  </si>
  <si>
    <t>2011 CENSUS</t>
  </si>
  <si>
    <t>2011 Census</t>
  </si>
  <si>
    <r>
      <t>% of Pop.</t>
    </r>
    <r>
      <rPr>
        <vertAlign val="superscript"/>
        <sz val="12"/>
        <color indexed="9"/>
        <rFont val="Arial"/>
        <family val="2"/>
      </rPr>
      <t>1</t>
    </r>
    <r>
      <rPr>
        <sz val="12"/>
        <color indexed="9"/>
        <rFont val="Arial"/>
        <family val="2"/>
      </rPr>
      <t xml:space="preserve"> </t>
    </r>
  </si>
  <si>
    <r>
      <t>% of Pop.</t>
    </r>
    <r>
      <rPr>
        <vertAlign val="superscript"/>
        <sz val="12"/>
        <color indexed="9"/>
        <rFont val="Arial"/>
        <family val="2"/>
      </rPr>
      <t>2</t>
    </r>
  </si>
  <si>
    <t>Canadian Citizenship Status</t>
  </si>
  <si>
    <r>
      <t>Age Group</t>
    </r>
    <r>
      <rPr>
        <b/>
        <vertAlign val="superscript"/>
        <sz val="11"/>
        <color indexed="9"/>
        <rFont val="Arial"/>
        <family val="2"/>
      </rPr>
      <t>1</t>
    </r>
  </si>
  <si>
    <t>Third generation or more</t>
  </si>
  <si>
    <t>Highest Certificate, Diploma or Degree
(15 years and over)</t>
  </si>
  <si>
    <t>MAIN MODE OF COMMUTING*</t>
  </si>
  <si>
    <t>* Was "MODE OF TRANSPORTATION"</t>
  </si>
  <si>
    <t xml:space="preserve">A 25% sample was used to compile statistics. One in four households were surveyed and the results were then multiplied to obtain representative data for the whole community. </t>
  </si>
  <si>
    <t>The source for the following data is the Community Social Data Strategy, Custom Tabulation, Statistics Canada, Census of Population - 2016.</t>
  </si>
  <si>
    <r>
      <t>1</t>
    </r>
    <r>
      <rPr>
        <sz val="10"/>
        <rFont val="Arial"/>
        <family val="2"/>
      </rPr>
      <t xml:space="preserve"> Note that the age ranges have changed in previous years</t>
    </r>
  </si>
  <si>
    <t>Post-Secondary Education by Major Field of Study
(15 years and over)</t>
  </si>
  <si>
    <t>Individual Income in 2015</t>
  </si>
  <si>
    <t>Place of Work
(15 years and over, in labour force)</t>
  </si>
  <si>
    <t xml:space="preserve">    65 to 69 years</t>
  </si>
  <si>
    <t xml:space="preserve">    70 to 74 years</t>
  </si>
  <si>
    <t xml:space="preserve">    75 to 79 years</t>
  </si>
  <si>
    <t xml:space="preserve">    80 to 84 years</t>
  </si>
  <si>
    <t xml:space="preserve">  5 or more persons</t>
  </si>
  <si>
    <t xml:space="preserve">    Under $10,000 (including loss)</t>
  </si>
  <si>
    <t xml:space="preserve">    $10,000 to $19,999</t>
  </si>
  <si>
    <t xml:space="preserve">    $20,000 to $29,999</t>
  </si>
  <si>
    <t xml:space="preserve">    $30,000 to $39,999</t>
  </si>
  <si>
    <t xml:space="preserve">    $40,000 to $49,999</t>
  </si>
  <si>
    <t xml:space="preserve">    $50,000 to $59,999</t>
  </si>
  <si>
    <t xml:space="preserve">    $60,000 to $69,999</t>
  </si>
  <si>
    <t xml:space="preserve">    $70,000 to $79,999</t>
  </si>
  <si>
    <t xml:space="preserve">    $80,000 to $89,999</t>
  </si>
  <si>
    <t xml:space="preserve">    $90,000 to $99,999</t>
  </si>
  <si>
    <t xml:space="preserve">  $20,000 to $24,999</t>
  </si>
  <si>
    <t xml:space="preserve">  $25,000 to $29,999</t>
  </si>
  <si>
    <t xml:space="preserve">  $30,000 to $34,999</t>
  </si>
  <si>
    <t xml:space="preserve">  $35,000 to $39,999</t>
  </si>
  <si>
    <t xml:space="preserve">  $40,000 to $44,999</t>
  </si>
  <si>
    <t xml:space="preserve">  $45,000 to $49,999</t>
  </si>
  <si>
    <t xml:space="preserve">  $60,000 to $69,999</t>
  </si>
  <si>
    <t xml:space="preserve">  $70,000 to $79,999</t>
  </si>
  <si>
    <t xml:space="preserve">  $80,000 to $89,999</t>
  </si>
  <si>
    <t xml:space="preserve">  $90,000 to $99,999</t>
  </si>
  <si>
    <t xml:space="preserve">    $150,000 and over</t>
  </si>
  <si>
    <t xml:space="preserve">    Other places of birth in Americas</t>
  </si>
  <si>
    <t xml:space="preserve">    Other places of birth in Europe</t>
  </si>
  <si>
    <t xml:space="preserve">    Other places of birth in Africa</t>
  </si>
  <si>
    <t xml:space="preserve">    Other places of birth in Asia</t>
  </si>
  <si>
    <t xml:space="preserve">    South Asian</t>
  </si>
  <si>
    <t xml:space="preserve">    Chinese</t>
  </si>
  <si>
    <t xml:space="preserve">    Black</t>
  </si>
  <si>
    <t xml:space="preserve">    Filipino</t>
  </si>
  <si>
    <t xml:space="preserve">    Latin American</t>
  </si>
  <si>
    <t xml:space="preserve">    Arab</t>
  </si>
  <si>
    <t xml:space="preserve">    Southeast Asian</t>
  </si>
  <si>
    <t xml:space="preserve">    West Asian</t>
  </si>
  <si>
    <t xml:space="preserve">    Korean</t>
  </si>
  <si>
    <t xml:space="preserve">    Japanese</t>
  </si>
  <si>
    <t xml:space="preserve">  2006 to 2010</t>
  </si>
  <si>
    <t xml:space="preserve">    100 years and over </t>
  </si>
  <si>
    <t xml:space="preserve">    85 to 89 years </t>
  </si>
  <si>
    <t xml:space="preserve">    90 to 94 years </t>
  </si>
  <si>
    <t xml:space="preserve">    95 to 99 years </t>
  </si>
  <si>
    <t>Median income (Male/Female/All) All</t>
  </si>
  <si>
    <t>Knowledge of Non-official Languages Spoken (Top 30)</t>
  </si>
  <si>
    <t>Couples without children</t>
  </si>
  <si>
    <t>Couples with children</t>
  </si>
  <si>
    <t>Punjabi (Panjabi)</t>
  </si>
  <si>
    <t>Bengali</t>
  </si>
  <si>
    <t>Yoruba</t>
  </si>
  <si>
    <t xml:space="preserve">    $100,000 to $149,999</t>
  </si>
  <si>
    <t>5 persons or more persons</t>
  </si>
  <si>
    <t xml:space="preserve">  $150,000 to $199,999</t>
  </si>
  <si>
    <t xml:space="preserve">  $200,000 and over</t>
  </si>
  <si>
    <t>%</t>
  </si>
  <si>
    <t xml:space="preserve">    100 years and over</t>
  </si>
  <si>
    <r>
      <t>1</t>
    </r>
    <r>
      <rPr>
        <sz val="10"/>
        <rFont val="Arial"/>
        <family val="2"/>
      </rPr>
      <t xml:space="preserve"> Percent of Winnipeg population</t>
    </r>
  </si>
  <si>
    <t>Class of Worker
(15 years and over, in labour force)</t>
  </si>
  <si>
    <t>In low income in 2015 based on after-tax low-income
 measure (LIM-AT) - Males in private households</t>
  </si>
  <si>
    <t xml:space="preserve"> Census Family Size</t>
  </si>
  <si>
    <t>Place of Birth (Top 30)</t>
  </si>
  <si>
    <t>Recent Immigration (Top 30)</t>
  </si>
  <si>
    <r>
      <t>1</t>
    </r>
    <r>
      <rPr>
        <sz val="10"/>
        <rFont val="Arial"/>
        <family val="2"/>
      </rPr>
      <t xml:space="preserve"> Source: The City of Winnipeg.</t>
    </r>
  </si>
  <si>
    <t>https://www12.statcan.gc.ca/census-recensement/2016/ref/dict/index-eng.cfm</t>
  </si>
  <si>
    <t>English and French</t>
  </si>
  <si>
    <t>remained unchanged in 2006 compared with previous censuses.</t>
  </si>
  <si>
    <r>
      <t>15 years and over, employed labour force</t>
    </r>
    <r>
      <rPr>
        <vertAlign val="superscript"/>
        <sz val="12"/>
        <color indexed="9"/>
        <rFont val="Arial"/>
        <family val="2"/>
      </rPr>
      <t>1</t>
    </r>
  </si>
  <si>
    <t>Car, truck, van - as a driver</t>
  </si>
  <si>
    <t>Car, truck, van - as a passenger</t>
  </si>
  <si>
    <t xml:space="preserve">    Walk</t>
  </si>
  <si>
    <t xml:space="preserve">    Other method</t>
  </si>
  <si>
    <t>Apartment, duplex</t>
  </si>
  <si>
    <t>Apartment, building that has five or more storeys</t>
  </si>
  <si>
    <t>Apartment, building that has fewer than five storeys</t>
  </si>
  <si>
    <t xml:space="preserve">   Only regular maintenance or minor repairs needed</t>
  </si>
  <si>
    <t>Population by after-tax low-income measure (LIM-AT)</t>
  </si>
  <si>
    <t>Males by low-income measure, after-tax (LIM-AT)</t>
  </si>
  <si>
    <t>Males by low-income cut-offs, after-tax (LICO-AT)</t>
  </si>
  <si>
    <t>Population by low-income cut-offs, after-tax (LICO-AT)</t>
  </si>
  <si>
    <t>Females by low-income cut-offs, after-tax (LICO-AT)</t>
  </si>
  <si>
    <t>Females by low-income measure, after-tax (LIM-AT)</t>
  </si>
  <si>
    <t xml:space="preserve">   Worked part year or part time</t>
  </si>
  <si>
    <r>
      <t>Other Languages</t>
    </r>
    <r>
      <rPr>
        <vertAlign val="superscript"/>
        <sz val="11"/>
        <rFont val="Arial"/>
        <family val="2"/>
      </rPr>
      <t>3</t>
    </r>
  </si>
  <si>
    <r>
      <t>3</t>
    </r>
    <r>
      <rPr>
        <sz val="10"/>
        <rFont val="Arial"/>
        <family val="2"/>
      </rPr>
      <t xml:space="preserve"> "Knowledge of Non-official Languages Spoken" has been limited to the top 30 languages, for a full list see the "Selected Topics" page</t>
    </r>
  </si>
  <si>
    <t xml:space="preserve">Low Income (LIM-AT and LICO-AT). . . . . . . . . . . . . . . . . . . . .. . . </t>
  </si>
  <si>
    <t>Population in private households</t>
  </si>
  <si>
    <t>Males in private households</t>
  </si>
  <si>
    <t xml:space="preserve">  Females in private households</t>
  </si>
  <si>
    <r>
      <t>Land Area
(km</t>
    </r>
    <r>
      <rPr>
        <vertAlign val="superscript"/>
        <sz val="11"/>
        <color indexed="9"/>
        <rFont val="Arial"/>
        <family val="2"/>
      </rPr>
      <t>2</t>
    </r>
    <r>
      <rPr>
        <sz val="11"/>
        <color indexed="9"/>
        <rFont val="Arial"/>
        <family val="2"/>
      </rPr>
      <t>)</t>
    </r>
    <r>
      <rPr>
        <vertAlign val="superscript"/>
        <sz val="11"/>
        <color indexed="9"/>
        <rFont val="Arial"/>
        <family val="2"/>
      </rPr>
      <t>1</t>
    </r>
  </si>
  <si>
    <r>
      <t>Pop. Density
(per km</t>
    </r>
    <r>
      <rPr>
        <vertAlign val="superscript"/>
        <sz val="11"/>
        <color indexed="9"/>
        <rFont val="Arial"/>
        <family val="2"/>
      </rPr>
      <t>2</t>
    </r>
    <r>
      <rPr>
        <sz val="11"/>
        <color indexed="9"/>
        <rFont val="Arial"/>
        <family val="2"/>
      </rPr>
      <t>)</t>
    </r>
  </si>
  <si>
    <t>% of
City Area</t>
  </si>
  <si>
    <r>
      <t>City Area (km</t>
    </r>
    <r>
      <rPr>
        <vertAlign val="superscript"/>
        <sz val="11"/>
        <color indexed="9"/>
        <rFont val="Arial"/>
        <family val="2"/>
      </rPr>
      <t>2</t>
    </r>
    <r>
      <rPr>
        <sz val="11"/>
        <color indexed="9"/>
        <rFont val="Arial"/>
        <family val="2"/>
      </rPr>
      <t>)</t>
    </r>
  </si>
  <si>
    <r>
      <t>1</t>
    </r>
    <r>
      <rPr>
        <sz val="10"/>
        <rFont val="Arial"/>
        <family val="2"/>
      </rPr>
      <t xml:space="preserve"> Includes the Non-Institutional population only.  Source: Statistics Canada Census Data. </t>
    </r>
  </si>
  <si>
    <t xml:space="preserve">    Married spouses or common-law partners</t>
  </si>
  <si>
    <t xml:space="preserve">    Parents in one-parent families</t>
  </si>
  <si>
    <t xml:space="preserve">    Children</t>
  </si>
  <si>
    <t xml:space="preserve">      In a two-parent family</t>
  </si>
  <si>
    <t xml:space="preserve">      In a one-parent family</t>
  </si>
  <si>
    <t xml:space="preserve">    Living alone</t>
  </si>
  <si>
    <t xml:space="preserve">    Living with other relatives</t>
  </si>
  <si>
    <t xml:space="preserve">    Living with non-relatives only</t>
  </si>
  <si>
    <t xml:space="preserve">  Market income (%)</t>
  </si>
  <si>
    <t xml:space="preserve">    Employment income (%)</t>
  </si>
  <si>
    <t xml:space="preserve">  Government transfers (%)</t>
  </si>
  <si>
    <t xml:space="preserve">    Employment insurance benefits (%)</t>
  </si>
  <si>
    <t xml:space="preserve">    COVID-19 - Government income support and benefits (%)</t>
  </si>
  <si>
    <t xml:space="preserve">      COVID-19 - Emergency and recovery benefits (%)</t>
  </si>
  <si>
    <t xml:space="preserve">  2011 to 2015</t>
  </si>
  <si>
    <t xml:space="preserve">  2016 to 2021</t>
  </si>
  <si>
    <t>Total - Owner households in non-farm, non-reserve private dwellings - 25% sample data</t>
  </si>
  <si>
    <t xml:space="preserve">  % of owner households with a mortgage</t>
  </si>
  <si>
    <t xml:space="preserve">  % of owner households spending 30% or more of its income on shelter costs</t>
  </si>
  <si>
    <t xml:space="preserve">  % in core housing need</t>
  </si>
  <si>
    <t xml:space="preserve">  Median monthly shelter costs for owned dwellings ($)</t>
  </si>
  <si>
    <t xml:space="preserve">  Average monthly shelter costs for owned dwellings ($)</t>
  </si>
  <si>
    <t xml:space="preserve">  Median value of dwellings ($)</t>
  </si>
  <si>
    <t xml:space="preserve">  Average value of dwellings ($)</t>
  </si>
  <si>
    <t>Total - Tenant households in non-farm, non-reserve private dwellings - 25% sample data</t>
  </si>
  <si>
    <t xml:space="preserve">  % of tenant households in subsidized housing</t>
  </si>
  <si>
    <t xml:space="preserve">  % of tenant households spending 30% or more of its income on shelter costs</t>
  </si>
  <si>
    <t xml:space="preserve">  Median monthly shelter costs for rented dwellings ($)</t>
  </si>
  <si>
    <t xml:space="preserve">  Average monthly shelter costs for rented dwellings ($)</t>
  </si>
  <si>
    <t>Average size of census families</t>
  </si>
  <si>
    <t>Average number of children in census families with children</t>
  </si>
  <si>
    <t xml:space="preserve">    Before 1980</t>
  </si>
  <si>
    <t xml:space="preserve">    1980 to 1990</t>
  </si>
  <si>
    <t xml:space="preserve">    1991 to 2000</t>
  </si>
  <si>
    <t xml:space="preserve">    2001 to 2010</t>
  </si>
  <si>
    <t xml:space="preserve">    2011 to 2021</t>
  </si>
  <si>
    <t xml:space="preserve">      2011 to 2015</t>
  </si>
  <si>
    <t xml:space="preserve">      2016 to 2021</t>
  </si>
  <si>
    <t xml:space="preserve">    Brazil</t>
  </si>
  <si>
    <t xml:space="preserve">    Colombia</t>
  </si>
  <si>
    <t xml:space="preserve">    El Salvador</t>
  </si>
  <si>
    <t xml:space="preserve">    Guyana</t>
  </si>
  <si>
    <t xml:space="preserve">    Jamaica</t>
  </si>
  <si>
    <t xml:space="preserve">    Trinidad and Tobago</t>
  </si>
  <si>
    <t xml:space="preserve">    United States of America</t>
  </si>
  <si>
    <t xml:space="preserve">    Germany</t>
  </si>
  <si>
    <t xml:space="preserve">    Italy</t>
  </si>
  <si>
    <t xml:space="preserve">    Netherlands</t>
  </si>
  <si>
    <t xml:space="preserve">    Poland</t>
  </si>
  <si>
    <t xml:space="preserve">    Portugal</t>
  </si>
  <si>
    <t xml:space="preserve">    Russian Federation</t>
  </si>
  <si>
    <t xml:space="preserve">    Ukraine</t>
  </si>
  <si>
    <t xml:space="preserve">    United Kingdom</t>
  </si>
  <si>
    <t xml:space="preserve">    Algeria</t>
  </si>
  <si>
    <t xml:space="preserve">    Congo, Democratic Republic of the</t>
  </si>
  <si>
    <t xml:space="preserve">    Egypt</t>
  </si>
  <si>
    <t xml:space="preserve">    Eritrea</t>
  </si>
  <si>
    <t xml:space="preserve">    Ethiopia</t>
  </si>
  <si>
    <t xml:space="preserve">    Nigeria</t>
  </si>
  <si>
    <t xml:space="preserve">    Somalia</t>
  </si>
  <si>
    <t xml:space="preserve">    Iran</t>
  </si>
  <si>
    <t xml:space="preserve">    Iraq</t>
  </si>
  <si>
    <t xml:space="preserve">    Syria</t>
  </si>
  <si>
    <t xml:space="preserve">    China</t>
  </si>
  <si>
    <t xml:space="preserve">    Hong Kong</t>
  </si>
  <si>
    <t xml:space="preserve">    Korea, South</t>
  </si>
  <si>
    <t xml:space="preserve">    Philippines</t>
  </si>
  <si>
    <t xml:space="preserve">    Viet Nam</t>
  </si>
  <si>
    <t xml:space="preserve">    Bangladesh</t>
  </si>
  <si>
    <t xml:space="preserve">    India</t>
  </si>
  <si>
    <t xml:space="preserve">    Pakistan</t>
  </si>
  <si>
    <t xml:space="preserve">    Sri Lanka</t>
  </si>
  <si>
    <t xml:space="preserve">    Sudan</t>
  </si>
  <si>
    <t xml:space="preserve">    Israel</t>
  </si>
  <si>
    <t xml:space="preserve">  Class of worker - not applicable</t>
  </si>
  <si>
    <t xml:space="preserve">  All classes of workers</t>
  </si>
  <si>
    <t xml:space="preserve">    Employee</t>
  </si>
  <si>
    <t xml:space="preserve">      Permanent position</t>
  </si>
  <si>
    <t xml:space="preserve">      Temporary position</t>
  </si>
  <si>
    <t xml:space="preserve">    Self-employed</t>
  </si>
  <si>
    <t xml:space="preserve">    11 Agriculture, forestry, fishing and hunting</t>
  </si>
  <si>
    <t xml:space="preserve">    22 Utilities</t>
  </si>
  <si>
    <t xml:space="preserve">    23 Construction</t>
  </si>
  <si>
    <t xml:space="preserve">    31-33 Manufacturing</t>
  </si>
  <si>
    <t xml:space="preserve">    41 Wholesale trade</t>
  </si>
  <si>
    <t xml:space="preserve">    44-45 Retail trade</t>
  </si>
  <si>
    <t xml:space="preserve">    48-49 Transportation and warehousing</t>
  </si>
  <si>
    <t xml:space="preserve">    51 Information and cultural industries</t>
  </si>
  <si>
    <t xml:space="preserve">    52 Finance and insurance</t>
  </si>
  <si>
    <t xml:space="preserve">    53 Real estate and rental and leasing</t>
  </si>
  <si>
    <t xml:space="preserve">    54 Professional, scientific and technical services</t>
  </si>
  <si>
    <t xml:space="preserve">    55 Management of companies and enterprises</t>
  </si>
  <si>
    <t xml:space="preserve">    56 Administrative and support, waste management and remediation services</t>
  </si>
  <si>
    <t xml:space="preserve">    61 Educational services</t>
  </si>
  <si>
    <t xml:space="preserve">    62 Health care and social assistance</t>
  </si>
  <si>
    <t xml:space="preserve">    71 Arts, entertainment and recreation</t>
  </si>
  <si>
    <t xml:space="preserve">    72 Accommodation and food services</t>
  </si>
  <si>
    <t xml:space="preserve">    91 Public administration</t>
  </si>
  <si>
    <t xml:space="preserve">Indigenous Identity </t>
  </si>
  <si>
    <t>First Nations (North American Indian) Indigenous ancestry</t>
  </si>
  <si>
    <t>INDIGENOUS PEOPLE</t>
  </si>
  <si>
    <t xml:space="preserve">    Multiple Indigenous identities</t>
  </si>
  <si>
    <t>2021 Census</t>
  </si>
  <si>
    <t>The source for the following data is the Community Social Data Strategy, Custom Tabulation, Statistics Canada, Census of Population - 2021.</t>
  </si>
  <si>
    <t>2021 CENSUS</t>
  </si>
  <si>
    <t>Yue (Cantonese)</t>
  </si>
  <si>
    <t>Plautdietsch</t>
  </si>
  <si>
    <t>Iranian Persian</t>
  </si>
  <si>
    <t>Kurdish</t>
  </si>
  <si>
    <t>Swahili</t>
  </si>
  <si>
    <t>Ojibway, not otherwise specified</t>
  </si>
  <si>
    <r>
      <t>1</t>
    </r>
    <r>
      <rPr>
        <sz val="10"/>
        <rFont val="Arial"/>
        <family val="2"/>
      </rPr>
      <t xml:space="preserve"> "Knowledge of Non-official Languages Spoken" has been limited to the top 30 languages, for a full list see the "Selected Topics" page (link below)</t>
    </r>
  </si>
  <si>
    <t>INDIGENOUS  PEOPLE</t>
  </si>
  <si>
    <t>Indigenous  Ancestry</t>
  </si>
  <si>
    <r>
      <t>1</t>
    </r>
    <r>
      <rPr>
        <sz val="10"/>
        <rFont val="Arial"/>
        <family val="2"/>
      </rPr>
      <t xml:space="preserve"> Percent of neighbourhood population. </t>
    </r>
    <r>
      <rPr>
        <vertAlign val="superscript"/>
        <sz val="10"/>
        <rFont val="Arial"/>
        <family val="2"/>
      </rPr>
      <t xml:space="preserve">
2 </t>
    </r>
    <r>
      <rPr>
        <sz val="10"/>
        <rFont val="Arial"/>
        <family val="2"/>
      </rPr>
      <t xml:space="preserve">Percent of Winnipeg population. </t>
    </r>
    <r>
      <rPr>
        <vertAlign val="superscript"/>
        <sz val="10"/>
        <rFont val="Arial"/>
        <family val="2"/>
      </rPr>
      <t xml:space="preserve">
3 </t>
    </r>
    <r>
      <rPr>
        <sz val="10"/>
        <rFont val="Arial"/>
        <family val="2"/>
      </rPr>
      <t>"Recent Immigration" has been limited to the top 30 places of birth, for a full list see the "Selected Topics" page (link below)</t>
    </r>
  </si>
  <si>
    <t>Pentecostal and other Charismatic</t>
  </si>
  <si>
    <t>Anabaptist</t>
  </si>
  <si>
    <t>Traditional (North American Indigenous) spirituality</t>
  </si>
  <si>
    <t>Jehovah's Witness</t>
  </si>
  <si>
    <t>Methodist and Wesleyan (Holiness)</t>
  </si>
  <si>
    <t>Latter Day Saints</t>
  </si>
  <si>
    <t>Reformed</t>
  </si>
  <si>
    <t>Christian, n.o.s.</t>
  </si>
  <si>
    <t>Other Christian and Christian-related traditions</t>
  </si>
  <si>
    <t>Other religions and spiritual traditions</t>
  </si>
  <si>
    <t>No religion and secular perspectives</t>
  </si>
  <si>
    <t>RELIGION</t>
  </si>
  <si>
    <t xml:space="preserve">        Casual, seasonal or short-term position (less than 1 yr)</t>
  </si>
  <si>
    <t xml:space="preserve">    21 Mining, quarrying, and oil and gas etraction</t>
  </si>
  <si>
    <t xml:space="preserve">    81 Other services (ecept public administration)</t>
  </si>
  <si>
    <t>2020 - 2021</t>
  </si>
  <si>
    <t>2016 - 2021</t>
  </si>
  <si>
    <t>Persons in Census Families</t>
  </si>
  <si>
    <t>Persons not in census families</t>
  </si>
  <si>
    <r>
      <t xml:space="preserve">1 </t>
    </r>
    <r>
      <rPr>
        <sz val="10"/>
        <rFont val="Arial"/>
        <family val="2"/>
      </rPr>
      <t xml:space="preserve">Was 'Aboriginal Ancestry' in 2016 and 'Aboriginal Origin' prior to the 2006 Census. </t>
    </r>
  </si>
  <si>
    <t xml:space="preserve">    56 Administrative and support, waste management and      remediation services</t>
  </si>
  <si>
    <r>
      <t xml:space="preserve">1 </t>
    </r>
    <r>
      <rPr>
        <sz val="10"/>
        <rFont val="Arial"/>
        <family val="2"/>
      </rPr>
      <t>"Recent Immigration" has been limited to the top 30 places of birth, for a full list see the "Selected Topics" page</t>
    </r>
  </si>
  <si>
    <t>Age Group</t>
  </si>
  <si>
    <r>
      <rPr>
        <vertAlign val="superscript"/>
        <sz val="10"/>
        <rFont val="Arial"/>
        <family val="2"/>
      </rPr>
      <t>4</t>
    </r>
    <r>
      <rPr>
        <sz val="10"/>
        <rFont val="Arial"/>
        <family val="2"/>
      </rPr>
      <t xml:space="preserve"> 'Recent immigrant' refers to an immigrant who first obtained his or her landed immigrant or permanent resident status between January 1, 2016 and May 11, 2021.</t>
    </r>
  </si>
  <si>
    <r>
      <t>Recent Immigration</t>
    </r>
    <r>
      <rPr>
        <b/>
        <vertAlign val="superscript"/>
        <sz val="11"/>
        <color theme="0"/>
        <rFont val="Arial"/>
        <family val="2"/>
      </rPr>
      <t>4</t>
    </r>
    <r>
      <rPr>
        <b/>
        <sz val="11"/>
        <color theme="0"/>
        <rFont val="Arial"/>
        <family val="2"/>
      </rPr>
      <t xml:space="preserve"> (Top 30 Places of Birth) </t>
    </r>
  </si>
  <si>
    <t xml:space="preserve">
x  - Suppressed to meet the confidentiality requirements of the Statistics Act
… -  Not applicable</t>
  </si>
  <si>
    <t>% Composition of Total Income in 2020
15 years and over with income in private households</t>
  </si>
  <si>
    <t>Employment Income in 2020</t>
  </si>
  <si>
    <t>Individual Income in 2020</t>
  </si>
  <si>
    <t>In low income in 2020 based on:
    low-income measure, after-tax (LIM-AT)
    low income cut-off, after-tax (LICO-AT)</t>
  </si>
  <si>
    <t>Household Income in 2020</t>
  </si>
  <si>
    <r>
      <t>Indigenous Ancestry</t>
    </r>
    <r>
      <rPr>
        <b/>
        <vertAlign val="superscript"/>
        <sz val="11"/>
        <color theme="0"/>
        <rFont val="Arial"/>
        <family val="2"/>
      </rPr>
      <t>1</t>
    </r>
  </si>
  <si>
    <t>2021 Census Data</t>
  </si>
  <si>
    <t>River Heights - Fort Garry Ward</t>
  </si>
  <si>
    <t>WE009000</t>
  </si>
  <si>
    <t>River Heights - Fort Garry Ward 2021 Census global non-response rate - (3.1%)</t>
  </si>
  <si>
    <t>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</si>
</sst>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 #,##0.00_-;\-* #,##0.00_-;_-* &quot;-&quot;??_-;_-@_-"/>
    <numFmt numFmtId="165" formatCode="&quot;$&quot;#,##0"/>
    <numFmt numFmtId="166" formatCode="0.0"/>
    <numFmt numFmtId="167" formatCode="#,##0.0"/>
    <numFmt numFmtId="168" formatCode="0.0%"/>
  </numFmts>
  <fonts count="64" x14ac:knownFonts="1">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1"/>
      <color indexed="16"/>
      <name val="Calibri"/>
      <family val="2"/>
    </font>
    <font>
      <u/>
      <sz val="10"/>
      <color indexed="12"/>
      <name val="Arial"/>
      <family val="2"/>
    </font>
    <font>
      <sz val="11"/>
      <name val="Arial"/>
      <family val="2"/>
    </font>
    <font>
      <sz val="11"/>
      <color indexed="9"/>
      <name val="Arial"/>
      <family val="2"/>
    </font>
    <font>
      <sz val="12"/>
      <name val="Arial"/>
      <family val="2"/>
    </font>
    <font>
      <sz val="20"/>
      <color indexed="9"/>
      <name val="Arial"/>
      <family val="2"/>
    </font>
    <font>
      <sz val="18"/>
      <color indexed="18"/>
      <name val="Arial"/>
      <family val="2"/>
    </font>
    <font>
      <u/>
      <sz val="11"/>
      <color indexed="12"/>
      <name val="Arial"/>
      <family val="2"/>
    </font>
    <font>
      <sz val="12"/>
      <color indexed="9"/>
      <name val="Arial"/>
      <family val="2"/>
    </font>
    <font>
      <sz val="14"/>
      <color indexed="12"/>
      <name val="Arial"/>
      <family val="2"/>
    </font>
    <font>
      <b/>
      <sz val="14"/>
      <color indexed="9"/>
      <name val="Arial"/>
      <family val="2"/>
    </font>
    <font>
      <b/>
      <sz val="20"/>
      <color indexed="9"/>
      <name val="Arial"/>
      <family val="2"/>
    </font>
    <font>
      <b/>
      <sz val="11"/>
      <name val="Arial"/>
      <family val="2"/>
    </font>
    <font>
      <b/>
      <sz val="11"/>
      <color indexed="9"/>
      <name val="Arial"/>
      <family val="2"/>
    </font>
    <font>
      <b/>
      <sz val="18"/>
      <color indexed="18"/>
      <name val="Arial"/>
      <family val="2"/>
    </font>
    <font>
      <b/>
      <sz val="12"/>
      <color indexed="9"/>
      <name val="Arial"/>
      <family val="2"/>
    </font>
    <font>
      <b/>
      <sz val="14"/>
      <color indexed="12"/>
      <name val="Arial"/>
      <family val="2"/>
    </font>
    <font>
      <b/>
      <sz val="11"/>
      <color indexed="8"/>
      <name val="Arial"/>
      <family val="2"/>
    </font>
    <font>
      <vertAlign val="superscript"/>
      <sz val="10"/>
      <name val="Arial"/>
      <family val="2"/>
    </font>
    <font>
      <sz val="12"/>
      <color indexed="12"/>
      <name val="Arial"/>
      <family val="2"/>
    </font>
    <font>
      <u/>
      <vertAlign val="superscript"/>
      <sz val="10"/>
      <color indexed="12"/>
      <name val="Arial"/>
      <family val="2"/>
    </font>
    <font>
      <b/>
      <sz val="10"/>
      <name val="Arial"/>
      <family val="2"/>
    </font>
    <font>
      <sz val="10"/>
      <color indexed="9"/>
      <name val="Arial"/>
      <family val="2"/>
    </font>
    <font>
      <vertAlign val="superscript"/>
      <sz val="12"/>
      <color indexed="9"/>
      <name val="Arial"/>
      <family val="2"/>
    </font>
    <font>
      <vertAlign val="superscript"/>
      <sz val="11"/>
      <color indexed="9"/>
      <name val="Arial"/>
      <family val="2"/>
    </font>
    <font>
      <vertAlign val="superscript"/>
      <sz val="11"/>
      <name val="Arial"/>
      <family val="2"/>
    </font>
    <font>
      <b/>
      <vertAlign val="superscript"/>
      <sz val="11"/>
      <color indexed="9"/>
      <name val="Arial"/>
      <family val="2"/>
    </font>
    <font>
      <b/>
      <vertAlign val="superscript"/>
      <sz val="12"/>
      <color indexed="9"/>
      <name val="Arial"/>
      <family val="2"/>
    </font>
    <font>
      <vertAlign val="superscript"/>
      <sz val="10"/>
      <color indexed="9"/>
      <name val="Arial"/>
      <family val="2"/>
    </font>
    <font>
      <sz val="11"/>
      <color theme="1"/>
      <name val="Calibri"/>
      <family val="2"/>
      <scheme val="minor"/>
    </font>
    <font>
      <sz val="11"/>
      <color theme="0"/>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b/>
      <sz val="11"/>
      <color theme="0"/>
      <name val="Arial"/>
      <family val="2"/>
    </font>
    <font>
      <sz val="11"/>
      <color theme="0"/>
      <name val="Arial"/>
      <family val="2"/>
    </font>
    <font>
      <sz val="11"/>
      <color theme="1"/>
      <name val="Arial"/>
      <family val="2"/>
    </font>
    <font>
      <sz val="11"/>
      <color rgb="FF9C0006"/>
      <name val="Calibri"/>
      <family val="2"/>
      <scheme val="minor"/>
    </font>
    <font>
      <sz val="10"/>
      <name val="Arial"/>
      <family val="2"/>
    </font>
    <font>
      <b/>
      <sz val="14"/>
      <color theme="0"/>
      <name val="Arial"/>
      <family val="2"/>
    </font>
    <font>
      <sz val="12"/>
      <color theme="0"/>
      <name val="Arial"/>
      <family val="2"/>
    </font>
    <font>
      <b/>
      <vertAlign val="superscript"/>
      <sz val="11"/>
      <color theme="0"/>
      <name val="Arial"/>
      <family val="2"/>
    </font>
  </fonts>
  <fills count="41">
    <fill>
      <patternFill patternType="none"/>
    </fill>
    <fill>
      <patternFill patternType="gray125"/>
    </fill>
    <fill>
      <patternFill patternType="solid">
        <fgColor indexed="44"/>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bgColor indexed="64"/>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rgb="FF0066CC"/>
        <bgColor indexed="64"/>
      </patternFill>
    </fill>
    <fill>
      <patternFill patternType="solid">
        <fgColor rgb="FFFFFF99"/>
        <bgColor indexed="64"/>
      </patternFill>
    </fill>
    <fill>
      <patternFill patternType="solid">
        <fgColor rgb="FFFF0000"/>
        <bgColor indexed="64"/>
      </patternFill>
    </fill>
    <fill>
      <patternFill patternType="solid">
        <fgColor rgb="FF0000FF"/>
        <bgColor indexed="64"/>
      </patternFill>
    </fill>
    <fill>
      <patternFill patternType="solid">
        <fgColor rgb="FF99CCFF"/>
        <bgColor indexed="64"/>
      </patternFill>
    </fill>
    <fill>
      <patternFill patternType="solid">
        <fgColor rgb="FFFFCC00"/>
        <bgColor indexed="64"/>
      </patternFill>
    </fill>
    <fill>
      <patternFill patternType="solid">
        <fgColor rgb="FFFFC7CE"/>
      </patternFill>
    </fill>
  </fills>
  <borders count="258">
    <border>
      <left/>
      <right/>
      <top/>
      <bottom/>
      <diagonal/>
    </border>
    <border>
      <left style="double">
        <color indexed="0"/>
      </left>
      <right/>
      <top/>
      <bottom/>
      <diagonal/>
    </border>
    <border>
      <left/>
      <right style="double">
        <color indexed="0"/>
      </right>
      <top/>
      <bottom/>
      <diagonal/>
    </border>
    <border>
      <left style="double">
        <color indexed="0"/>
      </left>
      <right/>
      <top style="double">
        <color indexed="0"/>
      </top>
      <bottom/>
      <diagonal/>
    </border>
    <border>
      <left/>
      <right/>
      <top style="double">
        <color indexed="0"/>
      </top>
      <bottom/>
      <diagonal/>
    </border>
    <border>
      <left/>
      <right style="double">
        <color indexed="0"/>
      </right>
      <top style="double">
        <color indexed="0"/>
      </top>
      <bottom/>
      <diagonal/>
    </border>
    <border>
      <left style="double">
        <color indexed="0"/>
      </left>
      <right/>
      <top/>
      <bottom style="double">
        <color indexed="0"/>
      </bottom>
      <diagonal/>
    </border>
    <border>
      <left/>
      <right/>
      <top/>
      <bottom style="double">
        <color indexed="0"/>
      </bottom>
      <diagonal/>
    </border>
    <border>
      <left/>
      <right style="double">
        <color indexed="0"/>
      </right>
      <top/>
      <bottom style="double">
        <color indexed="0"/>
      </bottom>
      <diagonal/>
    </border>
    <border>
      <left style="double">
        <color indexed="0"/>
      </left>
      <right/>
      <top style="double">
        <color indexed="0"/>
      </top>
      <bottom style="double">
        <color indexed="0"/>
      </bottom>
      <diagonal/>
    </border>
    <border>
      <left style="double">
        <color indexed="0"/>
      </left>
      <right style="double">
        <color indexed="0"/>
      </right>
      <top style="double">
        <color indexed="0"/>
      </top>
      <bottom style="double">
        <color indexed="0"/>
      </bottom>
      <diagonal/>
    </border>
    <border>
      <left/>
      <right style="double">
        <color indexed="0"/>
      </right>
      <top style="double">
        <color indexed="0"/>
      </top>
      <bottom style="double">
        <color indexed="0"/>
      </bottom>
      <diagonal/>
    </border>
    <border>
      <left style="double">
        <color indexed="0"/>
      </left>
      <right/>
      <top style="double">
        <color indexed="0"/>
      </top>
      <bottom style="medium">
        <color indexed="0"/>
      </bottom>
      <diagonal/>
    </border>
    <border>
      <left style="double">
        <color indexed="0"/>
      </left>
      <right style="thin">
        <color indexed="0"/>
      </right>
      <top style="double">
        <color indexed="0"/>
      </top>
      <bottom style="medium">
        <color indexed="0"/>
      </bottom>
      <diagonal/>
    </border>
    <border>
      <left style="thin">
        <color indexed="0"/>
      </left>
      <right style="double">
        <color indexed="0"/>
      </right>
      <top style="double">
        <color indexed="0"/>
      </top>
      <bottom style="medium">
        <color indexed="0"/>
      </bottom>
      <diagonal/>
    </border>
    <border>
      <left/>
      <right/>
      <top/>
      <bottom style="medium">
        <color indexed="0"/>
      </bottom>
      <diagonal/>
    </border>
    <border>
      <left style="thin">
        <color indexed="0"/>
      </left>
      <right style="double">
        <color indexed="0"/>
      </right>
      <top/>
      <bottom style="medium">
        <color indexed="0"/>
      </bottom>
      <diagonal/>
    </border>
    <border>
      <left style="double">
        <color indexed="0"/>
      </left>
      <right/>
      <top/>
      <bottom style="thin">
        <color indexed="0"/>
      </bottom>
      <diagonal/>
    </border>
    <border>
      <left style="double">
        <color indexed="0"/>
      </left>
      <right style="thin">
        <color indexed="0"/>
      </right>
      <top/>
      <bottom style="thin">
        <color indexed="0"/>
      </bottom>
      <diagonal/>
    </border>
    <border>
      <left style="thin">
        <color indexed="0"/>
      </left>
      <right style="double">
        <color indexed="0"/>
      </right>
      <top style="thin">
        <color indexed="0"/>
      </top>
      <bottom style="thin">
        <color indexed="0"/>
      </bottom>
      <diagonal/>
    </border>
    <border>
      <left style="thin">
        <color indexed="0"/>
      </left>
      <right style="double">
        <color indexed="0"/>
      </right>
      <top/>
      <bottom style="thin">
        <color indexed="0"/>
      </bottom>
      <diagonal/>
    </border>
    <border>
      <left style="double">
        <color indexed="0"/>
      </left>
      <right/>
      <top style="thin">
        <color indexed="0"/>
      </top>
      <bottom style="thin">
        <color indexed="0"/>
      </bottom>
      <diagonal/>
    </border>
    <border>
      <left style="double">
        <color indexed="0"/>
      </left>
      <right style="thin">
        <color indexed="0"/>
      </right>
      <top style="thin">
        <color indexed="0"/>
      </top>
      <bottom style="thin">
        <color indexed="0"/>
      </bottom>
      <diagonal/>
    </border>
    <border>
      <left style="double">
        <color indexed="0"/>
      </left>
      <right/>
      <top style="thin">
        <color indexed="0"/>
      </top>
      <bottom style="double">
        <color indexed="0"/>
      </bottom>
      <diagonal/>
    </border>
    <border>
      <left style="double">
        <color indexed="0"/>
      </left>
      <right style="thin">
        <color indexed="0"/>
      </right>
      <top style="thin">
        <color indexed="0"/>
      </top>
      <bottom style="double">
        <color indexed="0"/>
      </bottom>
      <diagonal/>
    </border>
    <border>
      <left style="thin">
        <color indexed="0"/>
      </left>
      <right style="double">
        <color indexed="0"/>
      </right>
      <top style="thin">
        <color indexed="0"/>
      </top>
      <bottom style="double">
        <color indexed="0"/>
      </bottom>
      <diagonal/>
    </border>
    <border>
      <left style="thin">
        <color indexed="0"/>
      </left>
      <right/>
      <top style="double">
        <color indexed="0"/>
      </top>
      <bottom/>
      <diagonal/>
    </border>
    <border>
      <left style="double">
        <color indexed="0"/>
      </left>
      <right style="double">
        <color indexed="0"/>
      </right>
      <top style="double">
        <color indexed="0"/>
      </top>
      <bottom/>
      <diagonal/>
    </border>
    <border>
      <left style="double">
        <color indexed="0"/>
      </left>
      <right style="double">
        <color indexed="0"/>
      </right>
      <top/>
      <bottom style="medium">
        <color indexed="0"/>
      </bottom>
      <diagonal/>
    </border>
    <border>
      <left style="double">
        <color indexed="0"/>
      </left>
      <right style="thin">
        <color indexed="0"/>
      </right>
      <top style="medium">
        <color indexed="0"/>
      </top>
      <bottom style="thin">
        <color indexed="0"/>
      </bottom>
      <diagonal/>
    </border>
    <border>
      <left/>
      <right style="thin">
        <color indexed="0"/>
      </right>
      <top style="medium">
        <color indexed="0"/>
      </top>
      <bottom style="thin">
        <color indexed="0"/>
      </bottom>
      <diagonal/>
    </border>
    <border>
      <left style="thin">
        <color indexed="0"/>
      </left>
      <right/>
      <top style="medium">
        <color indexed="0"/>
      </top>
      <bottom/>
      <diagonal/>
    </border>
    <border>
      <left style="double">
        <color indexed="0"/>
      </left>
      <right style="double">
        <color indexed="0"/>
      </right>
      <top style="medium">
        <color indexed="0"/>
      </top>
      <bottom style="thin">
        <color indexed="0"/>
      </bottom>
      <diagonal/>
    </border>
    <border>
      <left style="double">
        <color indexed="0"/>
      </left>
      <right style="thin">
        <color indexed="0"/>
      </right>
      <top/>
      <bottom style="double">
        <color indexed="0"/>
      </bottom>
      <diagonal/>
    </border>
    <border>
      <left style="thin">
        <color indexed="0"/>
      </left>
      <right style="thin">
        <color indexed="0"/>
      </right>
      <top/>
      <bottom style="double">
        <color indexed="0"/>
      </bottom>
      <diagonal/>
    </border>
    <border>
      <left style="thin">
        <color indexed="0"/>
      </left>
      <right/>
      <top style="thin">
        <color indexed="0"/>
      </top>
      <bottom style="double">
        <color indexed="0"/>
      </bottom>
      <diagonal/>
    </border>
    <border>
      <left style="thin">
        <color indexed="0"/>
      </left>
      <right style="double">
        <color indexed="0"/>
      </right>
      <top/>
      <bottom style="double">
        <color indexed="0"/>
      </bottom>
      <diagonal/>
    </border>
    <border>
      <left/>
      <right/>
      <top style="double">
        <color indexed="0"/>
      </top>
      <bottom style="medium">
        <color indexed="0"/>
      </bottom>
      <diagonal/>
    </border>
    <border>
      <left style="thin">
        <color indexed="0"/>
      </left>
      <right/>
      <top style="medium">
        <color indexed="0"/>
      </top>
      <bottom style="thin">
        <color indexed="0"/>
      </bottom>
      <diagonal/>
    </border>
    <border>
      <left style="double">
        <color indexed="0"/>
      </left>
      <right style="double">
        <color indexed="0"/>
      </right>
      <top style="medium">
        <color indexed="0"/>
      </top>
      <bottom/>
      <diagonal/>
    </border>
    <border>
      <left style="double">
        <color indexed="0"/>
      </left>
      <right style="double">
        <color indexed="0"/>
      </right>
      <top style="thin">
        <color indexed="0"/>
      </top>
      <bottom style="thin">
        <color indexed="0"/>
      </bottom>
      <diagonal/>
    </border>
    <border>
      <left style="thin">
        <color indexed="0"/>
      </left>
      <right/>
      <top style="thin">
        <color indexed="0"/>
      </top>
      <bottom style="thin">
        <color indexed="0"/>
      </bottom>
      <diagonal/>
    </border>
    <border>
      <left style="double">
        <color indexed="0"/>
      </left>
      <right style="double">
        <color indexed="0"/>
      </right>
      <top style="thin">
        <color indexed="0"/>
      </top>
      <bottom style="medium">
        <color indexed="0"/>
      </bottom>
      <diagonal/>
    </border>
    <border>
      <left style="double">
        <color indexed="0"/>
      </left>
      <right style="thin">
        <color indexed="0"/>
      </right>
      <top style="thin">
        <color indexed="0"/>
      </top>
      <bottom style="medium">
        <color indexed="0"/>
      </bottom>
      <diagonal/>
    </border>
    <border>
      <left style="thin">
        <color indexed="0"/>
      </left>
      <right/>
      <top style="thin">
        <color indexed="0"/>
      </top>
      <bottom style="medium">
        <color indexed="0"/>
      </bottom>
      <diagonal/>
    </border>
    <border>
      <left style="double">
        <color indexed="0"/>
      </left>
      <right style="double">
        <color indexed="0"/>
      </right>
      <top/>
      <bottom style="thin">
        <color indexed="0"/>
      </bottom>
      <diagonal/>
    </border>
    <border>
      <left style="double">
        <color indexed="0"/>
      </left>
      <right style="double">
        <color indexed="0"/>
      </right>
      <top style="medium">
        <color indexed="0"/>
      </top>
      <bottom style="double">
        <color indexed="0"/>
      </bottom>
      <diagonal/>
    </border>
    <border>
      <left/>
      <right style="thin">
        <color indexed="0"/>
      </right>
      <top style="medium">
        <color indexed="0"/>
      </top>
      <bottom style="double">
        <color indexed="0"/>
      </bottom>
      <diagonal/>
    </border>
    <border>
      <left style="thin">
        <color indexed="0"/>
      </left>
      <right style="double">
        <color indexed="0"/>
      </right>
      <top style="medium">
        <color indexed="0"/>
      </top>
      <bottom style="double">
        <color indexed="0"/>
      </bottom>
      <diagonal/>
    </border>
    <border>
      <left style="thin">
        <color indexed="0"/>
      </left>
      <right style="double">
        <color indexed="0"/>
      </right>
      <top style="medium">
        <color indexed="0"/>
      </top>
      <bottom/>
      <diagonal/>
    </border>
    <border>
      <left style="double">
        <color indexed="0"/>
      </left>
      <right style="thin">
        <color indexed="0"/>
      </right>
      <top style="medium">
        <color indexed="0"/>
      </top>
      <bottom/>
      <diagonal/>
    </border>
    <border>
      <left/>
      <right style="thin">
        <color indexed="0"/>
      </right>
      <top/>
      <bottom style="double">
        <color indexed="0"/>
      </bottom>
      <diagonal/>
    </border>
    <border>
      <left style="double">
        <color indexed="0"/>
      </left>
      <right style="thin">
        <color indexed="0"/>
      </right>
      <top style="medium">
        <color indexed="0"/>
      </top>
      <bottom style="double">
        <color indexed="0"/>
      </bottom>
      <diagonal/>
    </border>
    <border>
      <left style="thin">
        <color indexed="0"/>
      </left>
      <right/>
      <top style="double">
        <color indexed="0"/>
      </top>
      <bottom style="medium">
        <color indexed="0"/>
      </bottom>
      <diagonal/>
    </border>
    <border>
      <left style="double">
        <color indexed="0"/>
      </left>
      <right style="double">
        <color indexed="0"/>
      </right>
      <top style="double">
        <color indexed="0"/>
      </top>
      <bottom style="medium">
        <color indexed="0"/>
      </bottom>
      <diagonal/>
    </border>
    <border>
      <left/>
      <right style="double">
        <color indexed="0"/>
      </right>
      <top style="double">
        <color indexed="0"/>
      </top>
      <bottom style="medium">
        <color indexed="0"/>
      </bottom>
      <diagonal/>
    </border>
    <border>
      <left style="thin">
        <color indexed="0"/>
      </left>
      <right/>
      <top/>
      <bottom style="thin">
        <color indexed="0"/>
      </bottom>
      <diagonal/>
    </border>
    <border>
      <left/>
      <right style="double">
        <color indexed="0"/>
      </right>
      <top/>
      <bottom style="thin">
        <color indexed="0"/>
      </bottom>
      <diagonal/>
    </border>
    <border>
      <left style="double">
        <color indexed="0"/>
      </left>
      <right style="thin">
        <color indexed="0"/>
      </right>
      <top style="thin">
        <color indexed="0"/>
      </top>
      <bottom/>
      <diagonal/>
    </border>
    <border>
      <left style="double">
        <color indexed="0"/>
      </left>
      <right style="double">
        <color indexed="0"/>
      </right>
      <top/>
      <bottom style="double">
        <color indexed="0"/>
      </bottom>
      <diagonal/>
    </border>
    <border>
      <left style="thin">
        <color indexed="0"/>
      </left>
      <right style="double">
        <color indexed="0"/>
      </right>
      <top/>
      <bottom/>
      <diagonal/>
    </border>
    <border>
      <left style="double">
        <color indexed="0"/>
      </left>
      <right/>
      <top style="medium">
        <color indexed="0"/>
      </top>
      <bottom style="double">
        <color indexed="0"/>
      </bottom>
      <diagonal/>
    </border>
    <border>
      <left style="double">
        <color indexed="0"/>
      </left>
      <right style="double">
        <color indexed="0"/>
      </right>
      <top style="thin">
        <color indexed="0"/>
      </top>
      <bottom/>
      <diagonal/>
    </border>
    <border>
      <left style="double">
        <color indexed="0"/>
      </left>
      <right style="double">
        <color indexed="0"/>
      </right>
      <top/>
      <bottom/>
      <diagonal/>
    </border>
    <border>
      <left style="double">
        <color indexed="0"/>
      </left>
      <right/>
      <top style="thin">
        <color indexed="0"/>
      </top>
      <bottom/>
      <diagonal/>
    </border>
    <border>
      <left style="thin">
        <color indexed="0"/>
      </left>
      <right style="double">
        <color indexed="0"/>
      </right>
      <top style="double">
        <color indexed="0"/>
      </top>
      <bottom/>
      <diagonal/>
    </border>
    <border>
      <left style="double">
        <color indexed="0"/>
      </left>
      <right/>
      <top style="medium">
        <color indexed="0"/>
      </top>
      <bottom style="thin">
        <color indexed="0"/>
      </bottom>
      <diagonal/>
    </border>
    <border>
      <left style="thin">
        <color indexed="0"/>
      </left>
      <right style="double">
        <color indexed="0"/>
      </right>
      <top style="medium">
        <color indexed="0"/>
      </top>
      <bottom style="thin">
        <color indexed="0"/>
      </bottom>
      <diagonal/>
    </border>
    <border>
      <left style="double">
        <color indexed="0"/>
      </left>
      <right/>
      <top style="thin">
        <color indexed="0"/>
      </top>
      <bottom style="medium">
        <color indexed="0"/>
      </bottom>
      <diagonal/>
    </border>
    <border>
      <left style="double">
        <color indexed="0"/>
      </left>
      <right style="double">
        <color indexed="0"/>
      </right>
      <top style="thin">
        <color indexed="0"/>
      </top>
      <bottom style="double">
        <color indexed="0"/>
      </bottom>
      <diagonal/>
    </border>
    <border>
      <left style="double">
        <color indexed="0"/>
      </left>
      <right/>
      <top style="double">
        <color indexed="0"/>
      </top>
      <bottom style="thin">
        <color indexed="0"/>
      </bottom>
      <diagonal/>
    </border>
    <border>
      <left style="double">
        <color indexed="0"/>
      </left>
      <right style="thin">
        <color indexed="0"/>
      </right>
      <top style="double">
        <color indexed="0"/>
      </top>
      <bottom style="thin">
        <color indexed="0"/>
      </bottom>
      <diagonal/>
    </border>
    <border>
      <left style="thin">
        <color indexed="0"/>
      </left>
      <right style="double">
        <color indexed="0"/>
      </right>
      <top style="double">
        <color indexed="0"/>
      </top>
      <bottom style="thin">
        <color indexed="0"/>
      </bottom>
      <diagonal/>
    </border>
    <border>
      <left style="double">
        <color indexed="0"/>
      </left>
      <right style="double">
        <color indexed="0"/>
      </right>
      <top style="double">
        <color indexed="0"/>
      </top>
      <bottom style="thin">
        <color indexed="0"/>
      </bottom>
      <diagonal/>
    </border>
    <border>
      <left style="double">
        <color indexed="0"/>
      </left>
      <right style="thin">
        <color indexed="0"/>
      </right>
      <top style="double">
        <color indexed="0"/>
      </top>
      <bottom/>
      <diagonal/>
    </border>
    <border>
      <left style="double">
        <color indexed="0"/>
      </left>
      <right style="medium">
        <color indexed="0"/>
      </right>
      <top style="medium">
        <color indexed="0"/>
      </top>
      <bottom/>
      <diagonal/>
    </border>
    <border>
      <left style="double">
        <color indexed="0"/>
      </left>
      <right style="thin">
        <color indexed="0"/>
      </right>
      <top/>
      <bottom/>
      <diagonal/>
    </border>
    <border>
      <left style="double">
        <color indexed="0"/>
      </left>
      <right style="thin">
        <color indexed="0"/>
      </right>
      <top style="double">
        <color indexed="0"/>
      </top>
      <bottom style="double">
        <color indexed="0"/>
      </bottom>
      <diagonal/>
    </border>
    <border>
      <left style="thin">
        <color indexed="0"/>
      </left>
      <right style="double">
        <color indexed="0"/>
      </right>
      <top style="double">
        <color indexed="0"/>
      </top>
      <bottom style="double">
        <color indexed="0"/>
      </bottom>
      <diagonal/>
    </border>
    <border>
      <left style="double">
        <color indexed="0"/>
      </left>
      <right style="thin">
        <color indexed="0"/>
      </right>
      <top/>
      <bottom style="medium">
        <color indexed="0"/>
      </bottom>
      <diagonal/>
    </border>
    <border>
      <left/>
      <right/>
      <top style="medium">
        <color indexed="0"/>
      </top>
      <bottom style="double">
        <color indexed="0"/>
      </bottom>
      <diagonal/>
    </border>
    <border>
      <left style="thin">
        <color indexed="0"/>
      </left>
      <right style="double">
        <color indexed="0"/>
      </right>
      <top style="thin">
        <color indexed="0"/>
      </top>
      <bottom/>
      <diagonal/>
    </border>
    <border>
      <left/>
      <right style="double">
        <color indexed="0"/>
      </right>
      <top style="thin">
        <color indexed="0"/>
      </top>
      <bottom style="thin">
        <color indexed="0"/>
      </bottom>
      <diagonal/>
    </border>
    <border>
      <left/>
      <right style="double">
        <color indexed="0"/>
      </right>
      <top style="thin">
        <color indexed="0"/>
      </top>
      <bottom style="medium">
        <color indexed="0"/>
      </bottom>
      <diagonal/>
    </border>
    <border>
      <left style="thin">
        <color indexed="0"/>
      </left>
      <right/>
      <top style="thin">
        <color indexed="0"/>
      </top>
      <bottom/>
      <diagonal/>
    </border>
    <border>
      <left/>
      <right/>
      <top style="double">
        <color indexed="0"/>
      </top>
      <bottom style="thin">
        <color indexed="0"/>
      </bottom>
      <diagonal/>
    </border>
    <border>
      <left style="double">
        <color indexed="64"/>
      </left>
      <right/>
      <top/>
      <bottom/>
      <diagonal/>
    </border>
    <border>
      <left/>
      <right style="double">
        <color indexed="64"/>
      </right>
      <top/>
      <bottom/>
      <diagonal/>
    </border>
    <border>
      <left style="double">
        <color indexed="0"/>
      </left>
      <right style="thin">
        <color indexed="0"/>
      </right>
      <top style="thin">
        <color indexed="8"/>
      </top>
      <bottom style="thin">
        <color indexed="0"/>
      </bottom>
      <diagonal/>
    </border>
    <border>
      <left style="thin">
        <color indexed="0"/>
      </left>
      <right style="double">
        <color indexed="0"/>
      </right>
      <top style="thin">
        <color indexed="8"/>
      </top>
      <bottom style="thin">
        <color indexed="0"/>
      </bottom>
      <diagonal/>
    </border>
    <border>
      <left style="double">
        <color indexed="0"/>
      </left>
      <right/>
      <top style="thin">
        <color indexed="8"/>
      </top>
      <bottom style="thin">
        <color indexed="8"/>
      </bottom>
      <diagonal/>
    </border>
    <border>
      <left/>
      <right style="double">
        <color indexed="0"/>
      </right>
      <top style="thin">
        <color indexed="8"/>
      </top>
      <bottom style="thin">
        <color indexed="8"/>
      </bottom>
      <diagonal/>
    </border>
    <border>
      <left/>
      <right style="double">
        <color indexed="0"/>
      </right>
      <top style="medium">
        <color indexed="0"/>
      </top>
      <bottom/>
      <diagonal/>
    </border>
    <border>
      <left style="double">
        <color indexed="0"/>
      </left>
      <right/>
      <top style="medium">
        <color indexed="0"/>
      </top>
      <bottom/>
      <diagonal/>
    </border>
    <border>
      <left style="thin">
        <color indexed="8"/>
      </left>
      <right style="double">
        <color indexed="8"/>
      </right>
      <top style="medium">
        <color indexed="0"/>
      </top>
      <bottom/>
      <diagonal/>
    </border>
    <border>
      <left style="thin">
        <color indexed="8"/>
      </left>
      <right style="double">
        <color indexed="8"/>
      </right>
      <top/>
      <bottom style="thin">
        <color indexed="0"/>
      </bottom>
      <diagonal/>
    </border>
    <border>
      <left style="thin">
        <color indexed="8"/>
      </left>
      <right style="double">
        <color indexed="8"/>
      </right>
      <top style="thin">
        <color indexed="8"/>
      </top>
      <bottom style="thin">
        <color indexed="8"/>
      </bottom>
      <diagonal/>
    </border>
    <border>
      <left style="double">
        <color indexed="8"/>
      </left>
      <right style="double">
        <color indexed="0"/>
      </right>
      <top style="thin">
        <color indexed="8"/>
      </top>
      <bottom style="thin">
        <color indexed="8"/>
      </bottom>
      <diagonal/>
    </border>
    <border>
      <left style="double">
        <color indexed="8"/>
      </left>
      <right style="double">
        <color indexed="0"/>
      </right>
      <top style="thin">
        <color indexed="8"/>
      </top>
      <bottom style="medium">
        <color indexed="0"/>
      </bottom>
      <diagonal/>
    </border>
    <border>
      <left style="thin">
        <color indexed="8"/>
      </left>
      <right style="double">
        <color indexed="8"/>
      </right>
      <top style="thin">
        <color indexed="0"/>
      </top>
      <bottom/>
      <diagonal/>
    </border>
    <border>
      <left style="double">
        <color indexed="0"/>
      </left>
      <right style="thin">
        <color indexed="8"/>
      </right>
      <top style="medium">
        <color indexed="0"/>
      </top>
      <bottom style="double">
        <color indexed="0"/>
      </bottom>
      <diagonal/>
    </border>
    <border>
      <left style="thin">
        <color indexed="8"/>
      </left>
      <right style="double">
        <color indexed="8"/>
      </right>
      <top style="medium">
        <color indexed="0"/>
      </top>
      <bottom style="double">
        <color indexed="0"/>
      </bottom>
      <diagonal/>
    </border>
    <border>
      <left style="double">
        <color indexed="8"/>
      </left>
      <right style="double">
        <color indexed="0"/>
      </right>
      <top style="double">
        <color indexed="8"/>
      </top>
      <bottom style="medium">
        <color indexed="0"/>
      </bottom>
      <diagonal/>
    </border>
    <border>
      <left style="double">
        <color indexed="0"/>
      </left>
      <right/>
      <top style="double">
        <color indexed="8"/>
      </top>
      <bottom style="medium">
        <color indexed="0"/>
      </bottom>
      <diagonal/>
    </border>
    <border>
      <left style="thin">
        <color indexed="0"/>
      </left>
      <right style="double">
        <color indexed="0"/>
      </right>
      <top style="double">
        <color indexed="8"/>
      </top>
      <bottom style="medium">
        <color indexed="0"/>
      </bottom>
      <diagonal/>
    </border>
    <border>
      <left style="double">
        <color indexed="0"/>
      </left>
      <right style="double">
        <color indexed="0"/>
      </right>
      <top style="double">
        <color indexed="8"/>
      </top>
      <bottom style="medium">
        <color indexed="0"/>
      </bottom>
      <diagonal/>
    </border>
    <border>
      <left/>
      <right style="double">
        <color indexed="8"/>
      </right>
      <top style="double">
        <color indexed="8"/>
      </top>
      <bottom style="medium">
        <color indexed="0"/>
      </bottom>
      <diagonal/>
    </border>
    <border>
      <left style="double">
        <color indexed="8"/>
      </left>
      <right style="double">
        <color indexed="0"/>
      </right>
      <top style="medium">
        <color indexed="0"/>
      </top>
      <bottom style="thin">
        <color indexed="0"/>
      </bottom>
      <diagonal/>
    </border>
    <border>
      <left style="thin">
        <color indexed="0"/>
      </left>
      <right style="double">
        <color indexed="8"/>
      </right>
      <top/>
      <bottom style="thin">
        <color indexed="0"/>
      </bottom>
      <diagonal/>
    </border>
    <border>
      <left style="double">
        <color indexed="8"/>
      </left>
      <right style="double">
        <color indexed="0"/>
      </right>
      <top style="thin">
        <color indexed="0"/>
      </top>
      <bottom style="thin">
        <color indexed="0"/>
      </bottom>
      <diagonal/>
    </border>
    <border>
      <left style="double">
        <color indexed="0"/>
      </left>
      <right style="double">
        <color indexed="8"/>
      </right>
      <top/>
      <bottom style="thin">
        <color indexed="0"/>
      </bottom>
      <diagonal/>
    </border>
    <border>
      <left style="double">
        <color indexed="8"/>
      </left>
      <right style="double">
        <color indexed="0"/>
      </right>
      <top style="thin">
        <color indexed="0"/>
      </top>
      <bottom style="double">
        <color indexed="8"/>
      </bottom>
      <diagonal/>
    </border>
    <border>
      <left style="double">
        <color indexed="0"/>
      </left>
      <right style="thin">
        <color indexed="0"/>
      </right>
      <top style="thin">
        <color indexed="0"/>
      </top>
      <bottom style="double">
        <color indexed="8"/>
      </bottom>
      <diagonal/>
    </border>
    <border>
      <left style="double">
        <color indexed="0"/>
      </left>
      <right style="double">
        <color indexed="0"/>
      </right>
      <top style="thin">
        <color indexed="0"/>
      </top>
      <bottom style="double">
        <color indexed="8"/>
      </bottom>
      <diagonal/>
    </border>
    <border>
      <left style="double">
        <color indexed="0"/>
      </left>
      <right style="double">
        <color indexed="8"/>
      </right>
      <top/>
      <bottom style="double">
        <color indexed="8"/>
      </bottom>
      <diagonal/>
    </border>
    <border>
      <left style="double">
        <color indexed="0"/>
      </left>
      <right/>
      <top style="thin">
        <color indexed="0"/>
      </top>
      <bottom style="double">
        <color indexed="8"/>
      </bottom>
      <diagonal/>
    </border>
    <border>
      <left style="thin">
        <color indexed="8"/>
      </left>
      <right style="double">
        <color indexed="0"/>
      </right>
      <top style="medium">
        <color indexed="0"/>
      </top>
      <bottom/>
      <diagonal/>
    </border>
    <border>
      <left style="thin">
        <color indexed="8"/>
      </left>
      <right style="double">
        <color indexed="0"/>
      </right>
      <top style="thin">
        <color indexed="0"/>
      </top>
      <bottom/>
      <diagonal/>
    </border>
    <border>
      <left style="thin">
        <color indexed="8"/>
      </left>
      <right style="double">
        <color indexed="0"/>
      </right>
      <top style="thin">
        <color indexed="0"/>
      </top>
      <bottom style="double">
        <color indexed="8"/>
      </bottom>
      <diagonal/>
    </border>
    <border>
      <left style="double">
        <color indexed="8"/>
      </left>
      <right style="double">
        <color indexed="0"/>
      </right>
      <top style="medium">
        <color indexed="0"/>
      </top>
      <bottom style="double">
        <color indexed="8"/>
      </bottom>
      <diagonal/>
    </border>
    <border>
      <left/>
      <right/>
      <top style="double">
        <color indexed="0"/>
      </top>
      <bottom style="double">
        <color indexed="0"/>
      </bottom>
      <diagonal/>
    </border>
    <border>
      <left/>
      <right style="double">
        <color indexed="0"/>
      </right>
      <top style="double">
        <color indexed="0"/>
      </top>
      <bottom style="thin">
        <color indexed="0"/>
      </bottom>
      <diagonal/>
    </border>
    <border>
      <left/>
      <right style="double">
        <color indexed="0"/>
      </right>
      <top style="thin">
        <color indexed="0"/>
      </top>
      <bottom style="double">
        <color indexed="0"/>
      </bottom>
      <diagonal/>
    </border>
    <border>
      <left/>
      <right style="double">
        <color indexed="0"/>
      </right>
      <top style="medium">
        <color indexed="0"/>
      </top>
      <bottom style="thin">
        <color indexed="0"/>
      </bottom>
      <diagonal/>
    </border>
    <border>
      <left/>
      <right style="double">
        <color indexed="0"/>
      </right>
      <top style="thin">
        <color indexed="0"/>
      </top>
      <bottom/>
      <diagonal/>
    </border>
    <border>
      <left/>
      <right style="double">
        <color indexed="0"/>
      </right>
      <top style="medium">
        <color indexed="0"/>
      </top>
      <bottom style="double">
        <color indexed="0"/>
      </bottom>
      <diagonal/>
    </border>
    <border>
      <left style="double">
        <color indexed="0"/>
      </left>
      <right/>
      <top style="thin">
        <color indexed="64"/>
      </top>
      <bottom style="thin">
        <color indexed="0"/>
      </bottom>
      <diagonal/>
    </border>
    <border>
      <left/>
      <right style="double">
        <color indexed="0"/>
      </right>
      <top style="thin">
        <color indexed="64"/>
      </top>
      <bottom style="thin">
        <color indexed="0"/>
      </bottom>
      <diagonal/>
    </border>
    <border>
      <left/>
      <right/>
      <top style="medium">
        <color indexed="0"/>
      </top>
      <bottom style="thin">
        <color indexed="0"/>
      </bottom>
      <diagonal/>
    </border>
    <border>
      <left/>
      <right style="thin">
        <color indexed="0"/>
      </right>
      <top style="thin">
        <color indexed="0"/>
      </top>
      <bottom style="thin">
        <color indexed="0"/>
      </bottom>
      <diagonal/>
    </border>
    <border>
      <left/>
      <right style="thin">
        <color indexed="0"/>
      </right>
      <top style="thin">
        <color indexed="0"/>
      </top>
      <bottom/>
      <diagonal/>
    </border>
    <border>
      <left/>
      <right/>
      <top style="thin">
        <color indexed="0"/>
      </top>
      <bottom style="double">
        <color indexed="0"/>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double">
        <color indexed="0"/>
      </left>
      <right style="thin">
        <color indexed="0"/>
      </right>
      <top style="thin">
        <color indexed="0"/>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0"/>
      </right>
      <top/>
      <bottom style="thin">
        <color indexed="0"/>
      </bottom>
      <diagonal/>
    </border>
    <border>
      <left style="double">
        <color indexed="8"/>
      </left>
      <right style="double">
        <color indexed="0"/>
      </right>
      <top style="double">
        <color indexed="8"/>
      </top>
      <bottom/>
      <diagonal/>
    </border>
    <border>
      <left style="double">
        <color indexed="0"/>
      </left>
      <right/>
      <top/>
      <bottom style="medium">
        <color indexed="0"/>
      </bottom>
      <diagonal/>
    </border>
    <border>
      <left style="double">
        <color indexed="0"/>
      </left>
      <right/>
      <top style="thin">
        <color indexed="64"/>
      </top>
      <bottom style="thin">
        <color indexed="64"/>
      </bottom>
      <diagonal/>
    </border>
    <border>
      <left/>
      <right style="double">
        <color indexed="0"/>
      </right>
      <top style="thin">
        <color indexed="64"/>
      </top>
      <bottom style="thin">
        <color indexed="64"/>
      </bottom>
      <diagonal/>
    </border>
    <border>
      <left/>
      <right style="double">
        <color indexed="0"/>
      </right>
      <top/>
      <bottom style="medium">
        <color indexed="0"/>
      </bottom>
      <diagonal/>
    </border>
    <border>
      <left/>
      <right style="thin">
        <color indexed="0"/>
      </right>
      <top style="thin">
        <color indexed="64"/>
      </top>
      <bottom style="double">
        <color indexed="8"/>
      </bottom>
      <diagonal/>
    </border>
    <border>
      <left style="double">
        <color indexed="0"/>
      </left>
      <right style="thin">
        <color indexed="0"/>
      </right>
      <top style="thin">
        <color indexed="64"/>
      </top>
      <bottom style="double">
        <color indexed="8"/>
      </bottom>
      <diagonal/>
    </border>
    <border>
      <left style="thin">
        <color indexed="0"/>
      </left>
      <right style="double">
        <color indexed="0"/>
      </right>
      <top style="thin">
        <color indexed="64"/>
      </top>
      <bottom style="double">
        <color indexed="8"/>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thin">
        <color indexed="64"/>
      </top>
      <bottom style="double">
        <color indexed="8"/>
      </bottom>
      <diagonal/>
    </border>
    <border>
      <left style="double">
        <color indexed="8"/>
      </left>
      <right style="double">
        <color indexed="8"/>
      </right>
      <top/>
      <bottom style="thin">
        <color indexed="64"/>
      </bottom>
      <diagonal/>
    </border>
    <border>
      <left style="double">
        <color indexed="8"/>
      </left>
      <right style="double">
        <color indexed="8"/>
      </right>
      <top style="thin">
        <color indexed="64"/>
      </top>
      <bottom style="thin">
        <color indexed="64"/>
      </bottom>
      <diagonal/>
    </border>
    <border>
      <left style="double">
        <color indexed="8"/>
      </left>
      <right style="double">
        <color indexed="8"/>
      </right>
      <top style="thin">
        <color indexed="64"/>
      </top>
      <bottom style="double">
        <color indexed="8"/>
      </bottom>
      <diagonal/>
    </border>
    <border>
      <left style="double">
        <color indexed="8"/>
      </left>
      <right style="double">
        <color indexed="8"/>
      </right>
      <top style="double">
        <color indexed="8"/>
      </top>
      <bottom style="medium">
        <color indexed="8"/>
      </bottom>
      <diagonal/>
    </border>
    <border>
      <left/>
      <right/>
      <top style="double">
        <color indexed="8"/>
      </top>
      <bottom style="medium">
        <color indexed="8"/>
      </bottom>
      <diagonal/>
    </border>
    <border>
      <left style="thin">
        <color indexed="0"/>
      </left>
      <right style="double">
        <color indexed="0"/>
      </right>
      <top style="double">
        <color indexed="8"/>
      </top>
      <bottom style="medium">
        <color indexed="8"/>
      </bottom>
      <diagonal/>
    </border>
    <border>
      <left style="double">
        <color indexed="0"/>
      </left>
      <right/>
      <top style="double">
        <color indexed="8"/>
      </top>
      <bottom style="medium">
        <color indexed="8"/>
      </bottom>
      <diagonal/>
    </border>
    <border>
      <left style="double">
        <color indexed="8"/>
      </left>
      <right/>
      <top style="double">
        <color indexed="8"/>
      </top>
      <bottom style="medium">
        <color indexed="0"/>
      </bottom>
      <diagonal/>
    </border>
    <border>
      <left/>
      <right style="double">
        <color indexed="0"/>
      </right>
      <top style="double">
        <color indexed="8"/>
      </top>
      <bottom style="medium">
        <color indexed="0"/>
      </bottom>
      <diagonal/>
    </border>
    <border>
      <left style="double">
        <color indexed="8"/>
      </left>
      <right/>
      <top style="double">
        <color indexed="8"/>
      </top>
      <bottom style="thin">
        <color indexed="0"/>
      </bottom>
      <diagonal/>
    </border>
    <border>
      <left style="double">
        <color indexed="0"/>
      </left>
      <right style="thin">
        <color indexed="0"/>
      </right>
      <top style="double">
        <color indexed="8"/>
      </top>
      <bottom style="thin">
        <color indexed="0"/>
      </bottom>
      <diagonal/>
    </border>
    <border>
      <left style="thin">
        <color indexed="0"/>
      </left>
      <right style="double">
        <color indexed="0"/>
      </right>
      <top style="double">
        <color indexed="8"/>
      </top>
      <bottom style="thin">
        <color indexed="0"/>
      </bottom>
      <diagonal/>
    </border>
    <border>
      <left style="thin">
        <color indexed="0"/>
      </left>
      <right style="double">
        <color indexed="8"/>
      </right>
      <top style="double">
        <color indexed="8"/>
      </top>
      <bottom style="thin">
        <color indexed="0"/>
      </bottom>
      <diagonal/>
    </border>
    <border>
      <left style="thin">
        <color indexed="0"/>
      </left>
      <right style="double">
        <color indexed="8"/>
      </right>
      <top style="thin">
        <color indexed="0"/>
      </top>
      <bottom style="thin">
        <color indexed="0"/>
      </bottom>
      <diagonal/>
    </border>
    <border>
      <left style="double">
        <color indexed="8"/>
      </left>
      <right/>
      <top/>
      <bottom style="thin">
        <color indexed="0"/>
      </bottom>
      <diagonal/>
    </border>
    <border>
      <left style="double">
        <color indexed="8"/>
      </left>
      <right/>
      <top style="thin">
        <color indexed="0"/>
      </top>
      <bottom style="thin">
        <color indexed="0"/>
      </bottom>
      <diagonal/>
    </border>
    <border>
      <left style="double">
        <color indexed="8"/>
      </left>
      <right/>
      <top style="thin">
        <color indexed="0"/>
      </top>
      <bottom style="double">
        <color indexed="8"/>
      </bottom>
      <diagonal/>
    </border>
    <border>
      <left style="thin">
        <color indexed="0"/>
      </left>
      <right style="double">
        <color indexed="0"/>
      </right>
      <top/>
      <bottom style="double">
        <color indexed="8"/>
      </bottom>
      <diagonal/>
    </border>
    <border>
      <left style="thin">
        <color indexed="0"/>
      </left>
      <right style="double">
        <color indexed="8"/>
      </right>
      <top style="thin">
        <color indexed="0"/>
      </top>
      <bottom style="double">
        <color indexed="8"/>
      </bottom>
      <diagonal/>
    </border>
    <border>
      <left/>
      <right style="thin">
        <color indexed="0"/>
      </right>
      <top style="double">
        <color indexed="8"/>
      </top>
      <bottom style="thin">
        <color indexed="0"/>
      </bottom>
      <diagonal/>
    </border>
    <border>
      <left style="thin">
        <color indexed="0"/>
      </left>
      <right/>
      <top style="double">
        <color indexed="8"/>
      </top>
      <bottom style="thin">
        <color indexed="0"/>
      </bottom>
      <diagonal/>
    </border>
    <border>
      <left/>
      <right style="thin">
        <color indexed="0"/>
      </right>
      <top style="thin">
        <color indexed="0"/>
      </top>
      <bottom style="double">
        <color indexed="8"/>
      </bottom>
      <diagonal/>
    </border>
    <border>
      <left style="thin">
        <color indexed="0"/>
      </left>
      <right/>
      <top style="thin">
        <color indexed="0"/>
      </top>
      <bottom style="double">
        <color indexed="8"/>
      </bottom>
      <diagonal/>
    </border>
    <border>
      <left style="double">
        <color indexed="8"/>
      </left>
      <right/>
      <top style="double">
        <color indexed="8"/>
      </top>
      <bottom/>
      <diagonal/>
    </border>
    <border>
      <left/>
      <right/>
      <top style="double">
        <color indexed="8"/>
      </top>
      <bottom/>
      <diagonal/>
    </border>
    <border>
      <left style="thin">
        <color indexed="0"/>
      </left>
      <right/>
      <top style="double">
        <color indexed="8"/>
      </top>
      <bottom/>
      <diagonal/>
    </border>
    <border>
      <left style="thin">
        <color indexed="0"/>
      </left>
      <right style="double">
        <color indexed="8"/>
      </right>
      <top style="double">
        <color indexed="8"/>
      </top>
      <bottom/>
      <diagonal/>
    </border>
    <border>
      <left style="thin">
        <color indexed="0"/>
      </left>
      <right style="double">
        <color indexed="8"/>
      </right>
      <top style="thin">
        <color indexed="0"/>
      </top>
      <bottom/>
      <diagonal/>
    </border>
    <border>
      <left style="thin">
        <color indexed="0"/>
      </left>
      <right style="double">
        <color indexed="0"/>
      </right>
      <top style="thin">
        <color indexed="8"/>
      </top>
      <bottom style="thin">
        <color indexed="8"/>
      </bottom>
      <diagonal/>
    </border>
    <border>
      <left style="thin">
        <color indexed="0"/>
      </left>
      <right style="double">
        <color indexed="0"/>
      </right>
      <top style="thin">
        <color indexed="8"/>
      </top>
      <bottom/>
      <diagonal/>
    </border>
    <border>
      <left style="double">
        <color indexed="0"/>
      </left>
      <right style="double">
        <color indexed="0"/>
      </right>
      <top style="double">
        <color indexed="0"/>
      </top>
      <bottom style="thin">
        <color indexed="8"/>
      </bottom>
      <diagonal/>
    </border>
    <border>
      <left style="double">
        <color indexed="0"/>
      </left>
      <right style="double">
        <color indexed="0"/>
      </right>
      <top style="thin">
        <color indexed="8"/>
      </top>
      <bottom style="thin">
        <color indexed="8"/>
      </bottom>
      <diagonal/>
    </border>
    <border>
      <left style="double">
        <color indexed="0"/>
      </left>
      <right style="double">
        <color indexed="0"/>
      </right>
      <top style="thin">
        <color indexed="8"/>
      </top>
      <bottom style="double">
        <color indexed="0"/>
      </bottom>
      <diagonal/>
    </border>
    <border>
      <left style="double">
        <color indexed="0"/>
      </left>
      <right style="thin">
        <color indexed="0"/>
      </right>
      <top style="medium">
        <color indexed="8"/>
      </top>
      <bottom style="double">
        <color indexed="8"/>
      </bottom>
      <diagonal/>
    </border>
    <border>
      <left style="thin">
        <color indexed="0"/>
      </left>
      <right style="double">
        <color indexed="0"/>
      </right>
      <top style="medium">
        <color indexed="8"/>
      </top>
      <bottom style="double">
        <color indexed="8"/>
      </bottom>
      <diagonal/>
    </border>
    <border>
      <left style="double">
        <color indexed="8"/>
      </left>
      <right style="thin">
        <color indexed="8"/>
      </right>
      <top style="double">
        <color indexed="8"/>
      </top>
      <bottom style="thin">
        <color indexed="8"/>
      </bottom>
      <diagonal/>
    </border>
    <border>
      <left style="double">
        <color indexed="8"/>
      </left>
      <right style="thin">
        <color indexed="8"/>
      </right>
      <top style="thin">
        <color indexed="8"/>
      </top>
      <bottom style="thin">
        <color indexed="8"/>
      </bottom>
      <diagonal/>
    </border>
    <border>
      <left style="double">
        <color indexed="8"/>
      </left>
      <right style="thin">
        <color indexed="8"/>
      </right>
      <top style="thin">
        <color indexed="8"/>
      </top>
      <bottom style="double">
        <color indexed="8"/>
      </bottom>
      <diagonal/>
    </border>
    <border>
      <left style="thin">
        <color indexed="8"/>
      </left>
      <right style="double">
        <color indexed="8"/>
      </right>
      <top style="thin">
        <color indexed="8"/>
      </top>
      <bottom style="double">
        <color indexed="8"/>
      </bottom>
      <diagonal/>
    </border>
    <border>
      <left style="double">
        <color indexed="8"/>
      </left>
      <right/>
      <top style="double">
        <color indexed="0"/>
      </top>
      <bottom/>
      <diagonal/>
    </border>
    <border>
      <left style="double">
        <color indexed="8"/>
      </left>
      <right/>
      <top style="medium">
        <color indexed="8"/>
      </top>
      <bottom style="double">
        <color indexed="8"/>
      </bottom>
      <diagonal/>
    </border>
    <border>
      <left style="double">
        <color indexed="8"/>
      </left>
      <right/>
      <top style="thin">
        <color indexed="64"/>
      </top>
      <bottom style="thin">
        <color indexed="64"/>
      </bottom>
      <diagonal/>
    </border>
    <border>
      <left style="double">
        <color indexed="8"/>
      </left>
      <right/>
      <top style="thin">
        <color indexed="64"/>
      </top>
      <bottom/>
      <diagonal/>
    </border>
    <border>
      <left style="double">
        <color indexed="8"/>
      </left>
      <right style="thin">
        <color indexed="0"/>
      </right>
      <top style="medium">
        <color indexed="0"/>
      </top>
      <bottom style="thin">
        <color indexed="0"/>
      </bottom>
      <diagonal/>
    </border>
    <border>
      <left style="double">
        <color indexed="8"/>
      </left>
      <right style="thin">
        <color indexed="0"/>
      </right>
      <top/>
      <bottom style="thin">
        <color indexed="0"/>
      </bottom>
      <diagonal/>
    </border>
    <border>
      <left style="double">
        <color indexed="8"/>
      </left>
      <right style="thin">
        <color indexed="0"/>
      </right>
      <top style="thin">
        <color indexed="0"/>
      </top>
      <bottom style="thin">
        <color indexed="0"/>
      </bottom>
      <diagonal/>
    </border>
    <border>
      <left style="double">
        <color indexed="8"/>
      </left>
      <right style="thin">
        <color indexed="0"/>
      </right>
      <top/>
      <bottom/>
      <diagonal/>
    </border>
    <border>
      <left style="double">
        <color indexed="8"/>
      </left>
      <right style="thin">
        <color indexed="0"/>
      </right>
      <top style="medium">
        <color indexed="8"/>
      </top>
      <bottom style="double">
        <color indexed="8"/>
      </bottom>
      <diagonal/>
    </border>
    <border>
      <left style="thin">
        <color indexed="0"/>
      </left>
      <right style="thin">
        <color indexed="0"/>
      </right>
      <top style="double">
        <color indexed="0"/>
      </top>
      <bottom/>
      <diagonal/>
    </border>
    <border>
      <left style="thin">
        <color indexed="0"/>
      </left>
      <right style="thin">
        <color indexed="0"/>
      </right>
      <top/>
      <bottom style="medium">
        <color indexed="0"/>
      </bottom>
      <diagonal/>
    </border>
    <border>
      <left style="double">
        <color indexed="0"/>
      </left>
      <right/>
      <top style="double">
        <color indexed="0"/>
      </top>
      <bottom style="double">
        <color indexed="8"/>
      </bottom>
      <diagonal/>
    </border>
    <border>
      <left/>
      <right/>
      <top style="double">
        <color indexed="0"/>
      </top>
      <bottom style="double">
        <color indexed="8"/>
      </bottom>
      <diagonal/>
    </border>
    <border>
      <left/>
      <right style="double">
        <color indexed="0"/>
      </right>
      <top style="double">
        <color indexed="0"/>
      </top>
      <bottom style="double">
        <color indexed="8"/>
      </bottom>
      <diagonal/>
    </border>
    <border>
      <left style="double">
        <color indexed="0"/>
      </left>
      <right/>
      <top style="double">
        <color indexed="8"/>
      </top>
      <bottom style="thin">
        <color indexed="0"/>
      </bottom>
      <diagonal/>
    </border>
    <border>
      <left style="double">
        <color indexed="8"/>
      </left>
      <right/>
      <top/>
      <bottom style="double">
        <color indexed="0"/>
      </bottom>
      <diagonal/>
    </border>
    <border>
      <left style="double">
        <color indexed="8"/>
      </left>
      <right/>
      <top style="double">
        <color indexed="0"/>
      </top>
      <bottom style="thin">
        <color indexed="0"/>
      </bottom>
      <diagonal/>
    </border>
    <border>
      <left style="double">
        <color indexed="8"/>
      </left>
      <right/>
      <top style="thin">
        <color indexed="0"/>
      </top>
      <bottom style="double">
        <color indexed="0"/>
      </bottom>
      <diagonal/>
    </border>
    <border>
      <left style="thin">
        <color indexed="0"/>
      </left>
      <right style="double">
        <color indexed="0"/>
      </right>
      <top style="thin">
        <color indexed="0"/>
      </top>
      <bottom style="double">
        <color indexed="8"/>
      </bottom>
      <diagonal/>
    </border>
    <border>
      <left style="double">
        <color indexed="8"/>
      </left>
      <right/>
      <top style="thin">
        <color indexed="8"/>
      </top>
      <bottom style="thin">
        <color indexed="8"/>
      </bottom>
      <diagonal/>
    </border>
    <border>
      <left style="double">
        <color indexed="8"/>
      </left>
      <right/>
      <top style="thin">
        <color indexed="8"/>
      </top>
      <bottom style="double">
        <color indexed="8"/>
      </bottom>
      <diagonal/>
    </border>
    <border>
      <left/>
      <right style="double">
        <color indexed="8"/>
      </right>
      <top style="thin">
        <color indexed="8"/>
      </top>
      <bottom style="thin">
        <color indexed="8"/>
      </bottom>
      <diagonal/>
    </border>
    <border>
      <left/>
      <right style="double">
        <color indexed="8"/>
      </right>
      <top style="thin">
        <color indexed="8"/>
      </top>
      <bottom style="double">
        <color indexed="8"/>
      </bottom>
      <diagonal/>
    </border>
    <border>
      <left style="thin">
        <color indexed="8"/>
      </left>
      <right style="thin">
        <color indexed="8"/>
      </right>
      <top style="double">
        <color indexed="8"/>
      </top>
      <bottom/>
      <diagonal/>
    </border>
    <border>
      <left style="double">
        <color indexed="8"/>
      </left>
      <right/>
      <top style="double">
        <color indexed="8"/>
      </top>
      <bottom style="thin">
        <color indexed="8"/>
      </bottom>
      <diagonal/>
    </border>
    <border>
      <left/>
      <right style="double">
        <color indexed="8"/>
      </right>
      <top style="double">
        <color indexed="8"/>
      </top>
      <bottom style="thin">
        <color indexed="8"/>
      </bottom>
      <diagonal/>
    </border>
    <border>
      <left style="double">
        <color indexed="8"/>
      </left>
      <right style="thin">
        <color indexed="8"/>
      </right>
      <top style="double">
        <color indexed="8"/>
      </top>
      <bottom/>
      <diagonal/>
    </border>
    <border>
      <left style="thin">
        <color indexed="8"/>
      </left>
      <right style="double">
        <color indexed="8"/>
      </right>
      <top style="double">
        <color indexed="8"/>
      </top>
      <bottom/>
      <diagonal/>
    </border>
    <border>
      <left style="double">
        <color indexed="8"/>
      </left>
      <right style="thin">
        <color indexed="0"/>
      </right>
      <top style="double">
        <color indexed="0"/>
      </top>
      <bottom style="medium">
        <color indexed="0"/>
      </bottom>
      <diagonal/>
    </border>
    <border>
      <left style="double">
        <color indexed="8"/>
      </left>
      <right/>
      <top style="thin">
        <color indexed="64"/>
      </top>
      <bottom style="medium">
        <color indexed="64"/>
      </bottom>
      <diagonal/>
    </border>
    <border>
      <left style="double">
        <color indexed="64"/>
      </left>
      <right style="thin">
        <color indexed="0"/>
      </right>
      <top style="medium">
        <color indexed="0"/>
      </top>
      <bottom style="thin">
        <color indexed="0"/>
      </bottom>
      <diagonal/>
    </border>
    <border>
      <left style="double">
        <color indexed="64"/>
      </left>
      <right style="thin">
        <color indexed="0"/>
      </right>
      <top style="thin">
        <color indexed="0"/>
      </top>
      <bottom style="thin">
        <color indexed="0"/>
      </bottom>
      <diagonal/>
    </border>
    <border>
      <left style="double">
        <color indexed="64"/>
      </left>
      <right style="thin">
        <color indexed="0"/>
      </right>
      <top style="thin">
        <color indexed="0"/>
      </top>
      <bottom style="medium">
        <color indexed="0"/>
      </bottom>
      <diagonal/>
    </border>
    <border>
      <left style="double">
        <color indexed="0"/>
      </left>
      <right/>
      <top style="thin">
        <color indexed="8"/>
      </top>
      <bottom style="thin">
        <color indexed="64"/>
      </bottom>
      <diagonal/>
    </border>
    <border>
      <left/>
      <right style="double">
        <color indexed="0"/>
      </right>
      <top style="thin">
        <color indexed="8"/>
      </top>
      <bottom style="thin">
        <color indexed="64"/>
      </bottom>
      <diagonal/>
    </border>
    <border>
      <left style="double">
        <color indexed="0"/>
      </left>
      <right/>
      <top style="thin">
        <color indexed="8"/>
      </top>
      <bottom style="double">
        <color indexed="0"/>
      </bottom>
      <diagonal/>
    </border>
    <border>
      <left/>
      <right style="double">
        <color indexed="0"/>
      </right>
      <top style="thin">
        <color indexed="8"/>
      </top>
      <bottom style="double">
        <color indexed="0"/>
      </bottom>
      <diagonal/>
    </border>
    <border>
      <left style="double">
        <color indexed="0"/>
      </left>
      <right/>
      <top style="double">
        <color indexed="0"/>
      </top>
      <bottom style="thin">
        <color indexed="8"/>
      </bottom>
      <diagonal/>
    </border>
    <border>
      <left/>
      <right style="double">
        <color indexed="0"/>
      </right>
      <top style="double">
        <color indexed="0"/>
      </top>
      <bottom style="thin">
        <color indexed="8"/>
      </bottom>
      <diagonal/>
    </border>
    <border>
      <left style="double">
        <color indexed="0"/>
      </left>
      <right/>
      <top style="thin">
        <color indexed="0"/>
      </top>
      <bottom style="thin">
        <color indexed="8"/>
      </bottom>
      <diagonal/>
    </border>
    <border>
      <left/>
      <right style="double">
        <color indexed="0"/>
      </right>
      <top style="thin">
        <color indexed="0"/>
      </top>
      <bottom style="thin">
        <color indexed="8"/>
      </bottom>
      <diagonal/>
    </border>
    <border>
      <left style="double">
        <color indexed="0"/>
      </left>
      <right/>
      <top style="thin">
        <color indexed="8"/>
      </top>
      <bottom style="thin">
        <color indexed="0"/>
      </bottom>
      <diagonal/>
    </border>
    <border>
      <left/>
      <right style="double">
        <color indexed="0"/>
      </right>
      <top style="thin">
        <color indexed="8"/>
      </top>
      <bottom style="thin">
        <color indexed="0"/>
      </bottom>
      <diagonal/>
    </border>
    <border>
      <left/>
      <right/>
      <top style="medium">
        <color indexed="0"/>
      </top>
      <bottom/>
      <diagonal/>
    </border>
    <border>
      <left/>
      <right/>
      <top style="thin">
        <color indexed="8"/>
      </top>
      <bottom style="thin">
        <color indexed="8"/>
      </bottom>
      <diagonal/>
    </border>
    <border>
      <left/>
      <right/>
      <top/>
      <bottom style="thin">
        <color indexed="0"/>
      </bottom>
      <diagonal/>
    </border>
    <border>
      <left style="double">
        <color indexed="8"/>
      </left>
      <right style="thin">
        <color indexed="0"/>
      </right>
      <top/>
      <bottom style="double">
        <color indexed="0"/>
      </bottom>
      <diagonal/>
    </border>
    <border>
      <left style="double">
        <color indexed="8"/>
      </left>
      <right style="thin">
        <color indexed="0"/>
      </right>
      <top style="double">
        <color indexed="0"/>
      </top>
      <bottom style="thin">
        <color indexed="0"/>
      </bottom>
      <diagonal/>
    </border>
    <border>
      <left/>
      <right/>
      <top style="double">
        <color indexed="0"/>
      </top>
      <bottom style="thin">
        <color indexed="8"/>
      </bottom>
      <diagonal/>
    </border>
    <border>
      <left style="double">
        <color indexed="0"/>
      </left>
      <right style="thin">
        <color indexed="0"/>
      </right>
      <top style="thin">
        <color indexed="0"/>
      </top>
      <bottom style="thin">
        <color indexed="8"/>
      </bottom>
      <diagonal/>
    </border>
    <border>
      <left style="thin">
        <color indexed="0"/>
      </left>
      <right style="double">
        <color indexed="0"/>
      </right>
      <top style="thin">
        <color indexed="0"/>
      </top>
      <bottom style="thin">
        <color indexed="8"/>
      </bottom>
      <diagonal/>
    </border>
    <border>
      <left style="thin">
        <color indexed="8"/>
      </left>
      <right style="double">
        <color indexed="8"/>
      </right>
      <top/>
      <bottom/>
      <diagonal/>
    </border>
    <border>
      <left style="double">
        <color indexed="8"/>
      </left>
      <right style="double">
        <color indexed="0"/>
      </right>
      <top style="thin">
        <color indexed="8"/>
      </top>
      <bottom/>
      <diagonal/>
    </border>
    <border>
      <left style="double">
        <color indexed="0"/>
      </left>
      <right style="thin">
        <color indexed="8"/>
      </right>
      <top style="medium">
        <color indexed="8"/>
      </top>
      <bottom style="double">
        <color indexed="8"/>
      </bottom>
      <diagonal/>
    </border>
    <border>
      <left/>
      <right/>
      <top style="medium">
        <color indexed="8"/>
      </top>
      <bottom style="double">
        <color indexed="8"/>
      </bottom>
      <diagonal/>
    </border>
    <border>
      <left style="double">
        <color indexed="0"/>
      </left>
      <right/>
      <top style="medium">
        <color indexed="8"/>
      </top>
      <bottom style="double">
        <color indexed="8"/>
      </bottom>
      <diagonal/>
    </border>
    <border>
      <left style="double">
        <color indexed="8"/>
      </left>
      <right style="double">
        <color indexed="0"/>
      </right>
      <top style="medium">
        <color indexed="8"/>
      </top>
      <bottom style="double">
        <color indexed="0"/>
      </bottom>
      <diagonal/>
    </border>
    <border>
      <left style="double">
        <color indexed="8"/>
      </left>
      <right style="double">
        <color indexed="8"/>
      </right>
      <top style="thin">
        <color indexed="8"/>
      </top>
      <bottom style="thin">
        <color indexed="8"/>
      </bottom>
      <diagonal/>
    </border>
    <border>
      <left style="double">
        <color indexed="8"/>
      </left>
      <right style="double">
        <color indexed="8"/>
      </right>
      <top style="thin">
        <color indexed="8"/>
      </top>
      <bottom style="double">
        <color indexed="8"/>
      </bottom>
      <diagonal/>
    </border>
    <border>
      <left style="double">
        <color indexed="0"/>
      </left>
      <right style="double">
        <color indexed="0"/>
      </right>
      <top style="thin">
        <color indexed="8"/>
      </top>
      <bottom style="thin">
        <color indexed="0"/>
      </bottom>
      <diagonal/>
    </border>
    <border>
      <left style="double">
        <color indexed="0"/>
      </left>
      <right/>
      <top style="thin">
        <color indexed="8"/>
      </top>
      <bottom style="double">
        <color indexed="64"/>
      </bottom>
      <diagonal/>
    </border>
    <border>
      <left/>
      <right style="double">
        <color indexed="0"/>
      </right>
      <top style="thin">
        <color indexed="8"/>
      </top>
      <bottom style="double">
        <color indexed="64"/>
      </bottom>
      <diagonal/>
    </border>
    <border>
      <left/>
      <right/>
      <top style="thin">
        <color indexed="8"/>
      </top>
      <bottom style="double">
        <color indexed="64"/>
      </bottom>
      <diagonal/>
    </border>
  </borders>
  <cellStyleXfs count="3028">
    <xf numFmtId="0" fontId="0" fillId="0" borderId="0"/>
    <xf numFmtId="0" fontId="40" fillId="3" borderId="0" applyNumberFormat="0" applyBorder="0" applyAlignment="0" applyProtection="0"/>
    <xf numFmtId="0" fontId="40" fillId="4" borderId="0" applyNumberFormat="0" applyBorder="0" applyAlignment="0" applyProtection="0"/>
    <xf numFmtId="0" fontId="40" fillId="5" borderId="0" applyNumberFormat="0" applyBorder="0" applyAlignment="0" applyProtection="0"/>
    <xf numFmtId="0" fontId="40" fillId="6" borderId="0" applyNumberFormat="0" applyBorder="0" applyAlignment="0" applyProtection="0"/>
    <xf numFmtId="0" fontId="40" fillId="7" borderId="0" applyNumberFormat="0" applyBorder="0" applyAlignment="0" applyProtection="0"/>
    <xf numFmtId="0" fontId="40" fillId="8" borderId="0" applyNumberFormat="0" applyBorder="0" applyAlignment="0" applyProtection="0"/>
    <xf numFmtId="0" fontId="40" fillId="9" borderId="0" applyNumberFormat="0" applyBorder="0" applyAlignment="0" applyProtection="0"/>
    <xf numFmtId="0" fontId="40" fillId="10" borderId="0" applyNumberFormat="0" applyBorder="0" applyAlignment="0" applyProtection="0"/>
    <xf numFmtId="0" fontId="40" fillId="11" borderId="0" applyNumberFormat="0" applyBorder="0" applyAlignment="0" applyProtection="0"/>
    <xf numFmtId="0" fontId="40" fillId="12" borderId="0" applyNumberFormat="0" applyBorder="0" applyAlignment="0" applyProtection="0"/>
    <xf numFmtId="0" fontId="40" fillId="13" borderId="0" applyNumberFormat="0" applyBorder="0" applyAlignment="0" applyProtection="0"/>
    <xf numFmtId="0" fontId="40" fillId="14" borderId="0" applyNumberFormat="0" applyBorder="0" applyAlignment="0" applyProtection="0"/>
    <xf numFmtId="0" fontId="41" fillId="15" borderId="0" applyNumberFormat="0" applyBorder="0" applyAlignment="0" applyProtection="0"/>
    <xf numFmtId="0" fontId="41" fillId="16" borderId="0" applyNumberFormat="0" applyBorder="0" applyAlignment="0" applyProtection="0"/>
    <xf numFmtId="0" fontId="41" fillId="17" borderId="0" applyNumberFormat="0" applyBorder="0" applyAlignment="0" applyProtection="0"/>
    <xf numFmtId="0" fontId="41" fillId="18" borderId="0" applyNumberFormat="0" applyBorder="0" applyAlignment="0" applyProtection="0"/>
    <xf numFmtId="0" fontId="41" fillId="19" borderId="0" applyNumberFormat="0" applyBorder="0" applyAlignment="0" applyProtection="0"/>
    <xf numFmtId="0" fontId="41" fillId="20" borderId="0" applyNumberFormat="0" applyBorder="0" applyAlignment="0" applyProtection="0"/>
    <xf numFmtId="0" fontId="41" fillId="21" borderId="0" applyNumberFormat="0" applyBorder="0" applyAlignment="0" applyProtection="0"/>
    <xf numFmtId="0" fontId="41" fillId="22" borderId="0" applyNumberFormat="0" applyBorder="0" applyAlignment="0" applyProtection="0"/>
    <xf numFmtId="0" fontId="41" fillId="23" borderId="0" applyNumberFormat="0" applyBorder="0" applyAlignment="0" applyProtection="0"/>
    <xf numFmtId="0" fontId="41" fillId="24" borderId="0" applyNumberFormat="0" applyBorder="0" applyAlignment="0" applyProtection="0"/>
    <xf numFmtId="0" fontId="41" fillId="25" borderId="0" applyNumberFormat="0" applyBorder="0" applyAlignment="0" applyProtection="0"/>
    <xf numFmtId="0" fontId="41" fillId="26" borderId="0" applyNumberFormat="0" applyBorder="0" applyAlignment="0" applyProtection="0"/>
    <xf numFmtId="0" fontId="11" fillId="27" borderId="0" applyNumberFormat="0" applyBorder="0" applyAlignment="0" applyProtection="0"/>
    <xf numFmtId="0" fontId="42" fillId="28" borderId="132" applyNumberFormat="0" applyAlignment="0" applyProtection="0"/>
    <xf numFmtId="0" fontId="43" fillId="29" borderId="133" applyNumberFormat="0" applyAlignment="0" applyProtection="0"/>
    <xf numFmtId="0" fontId="44" fillId="0" borderId="0" applyNumberFormat="0" applyFill="0" applyBorder="0" applyAlignment="0" applyProtection="0"/>
    <xf numFmtId="0" fontId="45" fillId="30" borderId="0" applyNumberFormat="0" applyBorder="0" applyAlignment="0" applyProtection="0"/>
    <xf numFmtId="0" fontId="46" fillId="0" borderId="134" applyNumberFormat="0" applyFill="0" applyAlignment="0" applyProtection="0"/>
    <xf numFmtId="0" fontId="47" fillId="0" borderId="135" applyNumberFormat="0" applyFill="0" applyAlignment="0" applyProtection="0"/>
    <xf numFmtId="0" fontId="48" fillId="0" borderId="136" applyNumberFormat="0" applyFill="0" applyAlignment="0" applyProtection="0"/>
    <xf numFmtId="0" fontId="48" fillId="0" borderId="0" applyNumberFormat="0" applyFill="0" applyBorder="0" applyAlignment="0" applyProtection="0"/>
    <xf numFmtId="0" fontId="12" fillId="0" borderId="0" applyNumberFormat="0" applyFill="0" applyBorder="0" applyAlignment="0" applyProtection="0"/>
    <xf numFmtId="0" fontId="49" fillId="31" borderId="132" applyNumberFormat="0" applyAlignment="0" applyProtection="0"/>
    <xf numFmtId="0" fontId="50" fillId="0" borderId="137" applyNumberFormat="0" applyFill="0" applyAlignment="0" applyProtection="0"/>
    <xf numFmtId="0" fontId="51" fillId="32" borderId="0" applyNumberFormat="0" applyBorder="0" applyAlignment="0" applyProtection="0"/>
    <xf numFmtId="0" fontId="40" fillId="0" borderId="0"/>
    <xf numFmtId="0" fontId="40" fillId="33" borderId="138" applyNumberFormat="0" applyFont="0" applyAlignment="0" applyProtection="0"/>
    <xf numFmtId="0" fontId="52" fillId="28" borderId="139" applyNumberFormat="0" applyAlignment="0" applyProtection="0"/>
    <xf numFmtId="0" fontId="53" fillId="0" borderId="0" applyNumberFormat="0" applyFill="0" applyBorder="0" applyAlignment="0" applyProtection="0"/>
    <xf numFmtId="0" fontId="54" fillId="0" borderId="140" applyNumberFormat="0" applyFill="0" applyAlignment="0" applyProtection="0"/>
    <xf numFmtId="0" fontId="55" fillId="0" borderId="0" applyNumberFormat="0" applyFill="0" applyBorder="0" applyAlignment="0" applyProtection="0"/>
    <xf numFmtId="0" fontId="9" fillId="0" borderId="0"/>
    <xf numFmtId="164" fontId="9" fillId="0" borderId="0" applyFont="0" applyFill="0" applyBorder="0" applyAlignment="0" applyProtection="0"/>
    <xf numFmtId="0" fontId="59" fillId="40" borderId="0" applyNumberFormat="0" applyBorder="0" applyAlignment="0" applyProtection="0"/>
    <xf numFmtId="0" fontId="9" fillId="33" borderId="138" applyNumberFormat="0" applyFont="0" applyAlignment="0" applyProtection="0"/>
    <xf numFmtId="0" fontId="9" fillId="3" borderId="0" applyNumberFormat="0" applyBorder="0" applyAlignment="0" applyProtection="0"/>
    <xf numFmtId="0" fontId="9" fillId="9" borderId="0" applyNumberFormat="0" applyBorder="0" applyAlignment="0" applyProtection="0"/>
    <xf numFmtId="0" fontId="9" fillId="4" borderId="0" applyNumberFormat="0" applyBorder="0" applyAlignment="0" applyProtection="0"/>
    <xf numFmtId="0" fontId="9" fillId="10" borderId="0" applyNumberFormat="0" applyBorder="0" applyAlignment="0" applyProtection="0"/>
    <xf numFmtId="0" fontId="9" fillId="5" borderId="0" applyNumberFormat="0" applyBorder="0" applyAlignment="0" applyProtection="0"/>
    <xf numFmtId="0" fontId="9" fillId="11" borderId="0" applyNumberFormat="0" applyBorder="0" applyAlignment="0" applyProtection="0"/>
    <xf numFmtId="0" fontId="9" fillId="6" borderId="0" applyNumberFormat="0" applyBorder="0" applyAlignment="0" applyProtection="0"/>
    <xf numFmtId="0" fontId="9" fillId="12" borderId="0" applyNumberFormat="0" applyBorder="0" applyAlignment="0" applyProtection="0"/>
    <xf numFmtId="0" fontId="9" fillId="7" borderId="0" applyNumberFormat="0" applyBorder="0" applyAlignment="0" applyProtection="0"/>
    <xf numFmtId="0" fontId="9" fillId="13" borderId="0" applyNumberFormat="0" applyBorder="0" applyAlignment="0" applyProtection="0"/>
    <xf numFmtId="0" fontId="9" fillId="8" borderId="0" applyNumberFormat="0" applyBorder="0" applyAlignment="0" applyProtection="0"/>
    <xf numFmtId="0" fontId="9" fillId="14" borderId="0" applyNumberFormat="0" applyBorder="0" applyAlignment="0" applyProtection="0"/>
    <xf numFmtId="0" fontId="10" fillId="0" borderId="0"/>
    <xf numFmtId="0" fontId="11" fillId="27" borderId="0" applyNumberFormat="0" applyBorder="0" applyAlignment="0" applyProtection="0"/>
    <xf numFmtId="0" fontId="9" fillId="0" borderId="0"/>
    <xf numFmtId="0" fontId="60" fillId="0" borderId="0"/>
    <xf numFmtId="0" fontId="10" fillId="0" borderId="0"/>
    <xf numFmtId="0" fontId="12" fillId="0" borderId="0" applyNumberFormat="0" applyFill="0" applyBorder="0" applyAlignment="0" applyProtection="0"/>
    <xf numFmtId="0" fontId="8" fillId="3" borderId="0" applyNumberFormat="0" applyBorder="0" applyAlignment="0" applyProtection="0"/>
    <xf numFmtId="0" fontId="8" fillId="4" borderId="0" applyNumberFormat="0" applyBorder="0" applyAlignment="0" applyProtection="0"/>
    <xf numFmtId="0" fontId="8" fillId="5" borderId="0" applyNumberFormat="0" applyBorder="0" applyAlignment="0" applyProtection="0"/>
    <xf numFmtId="0" fontId="8" fillId="6" borderId="0" applyNumberFormat="0" applyBorder="0" applyAlignment="0" applyProtection="0"/>
    <xf numFmtId="0" fontId="8" fillId="7" borderId="0" applyNumberFormat="0" applyBorder="0" applyAlignment="0" applyProtection="0"/>
    <xf numFmtId="0" fontId="8" fillId="8" borderId="0" applyNumberFormat="0" applyBorder="0" applyAlignment="0" applyProtection="0"/>
    <xf numFmtId="0" fontId="8" fillId="9" borderId="0" applyNumberFormat="0" applyBorder="0" applyAlignment="0" applyProtection="0"/>
    <xf numFmtId="0" fontId="8" fillId="10" borderId="0" applyNumberFormat="0" applyBorder="0" applyAlignment="0" applyProtection="0"/>
    <xf numFmtId="0" fontId="8" fillId="11" borderId="0" applyNumberFormat="0" applyBorder="0" applyAlignment="0" applyProtection="0"/>
    <xf numFmtId="0" fontId="8" fillId="12" borderId="0" applyNumberFormat="0" applyBorder="0" applyAlignment="0" applyProtection="0"/>
    <xf numFmtId="0" fontId="8" fillId="13" borderId="0" applyNumberFormat="0" applyBorder="0" applyAlignment="0" applyProtection="0"/>
    <xf numFmtId="0" fontId="8" fillId="14" borderId="0" applyNumberFormat="0" applyBorder="0" applyAlignment="0" applyProtection="0"/>
    <xf numFmtId="0" fontId="8" fillId="0" borderId="0"/>
    <xf numFmtId="0" fontId="8" fillId="33" borderId="138" applyNumberFormat="0" applyFont="0" applyAlignment="0" applyProtection="0"/>
    <xf numFmtId="0" fontId="8" fillId="0" borderId="0"/>
    <xf numFmtId="164" fontId="8" fillId="0" borderId="0" applyFont="0" applyFill="0" applyBorder="0" applyAlignment="0" applyProtection="0"/>
    <xf numFmtId="0" fontId="8" fillId="33" borderId="138" applyNumberFormat="0" applyFont="0" applyAlignment="0" applyProtection="0"/>
    <xf numFmtId="0" fontId="8" fillId="3" borderId="0" applyNumberFormat="0" applyBorder="0" applyAlignment="0" applyProtection="0"/>
    <xf numFmtId="0" fontId="8" fillId="9" borderId="0" applyNumberFormat="0" applyBorder="0" applyAlignment="0" applyProtection="0"/>
    <xf numFmtId="0" fontId="8" fillId="4" borderId="0" applyNumberFormat="0" applyBorder="0" applyAlignment="0" applyProtection="0"/>
    <xf numFmtId="0" fontId="8" fillId="10" borderId="0" applyNumberFormat="0" applyBorder="0" applyAlignment="0" applyProtection="0"/>
    <xf numFmtId="0" fontId="8" fillId="5" borderId="0" applyNumberFormat="0" applyBorder="0" applyAlignment="0" applyProtection="0"/>
    <xf numFmtId="0" fontId="8" fillId="11" borderId="0" applyNumberFormat="0" applyBorder="0" applyAlignment="0" applyProtection="0"/>
    <xf numFmtId="0" fontId="8" fillId="6" borderId="0" applyNumberFormat="0" applyBorder="0" applyAlignment="0" applyProtection="0"/>
    <xf numFmtId="0" fontId="8" fillId="12" borderId="0" applyNumberFormat="0" applyBorder="0" applyAlignment="0" applyProtection="0"/>
    <xf numFmtId="0" fontId="8" fillId="7" borderId="0" applyNumberFormat="0" applyBorder="0" applyAlignment="0" applyProtection="0"/>
    <xf numFmtId="0" fontId="8" fillId="13" borderId="0" applyNumberFormat="0" applyBorder="0" applyAlignment="0" applyProtection="0"/>
    <xf numFmtId="0" fontId="8" fillId="8" borderId="0" applyNumberFormat="0" applyBorder="0" applyAlignment="0" applyProtection="0"/>
    <xf numFmtId="0" fontId="8" fillId="14" borderId="0" applyNumberFormat="0" applyBorder="0" applyAlignment="0" applyProtection="0"/>
    <xf numFmtId="0" fontId="8" fillId="0" borderId="0"/>
    <xf numFmtId="0" fontId="7" fillId="0" borderId="0"/>
    <xf numFmtId="164" fontId="7" fillId="0" borderId="0" applyFont="0" applyFill="0" applyBorder="0" applyAlignment="0" applyProtection="0"/>
    <xf numFmtId="0" fontId="7" fillId="33" borderId="138" applyNumberFormat="0" applyFont="0" applyAlignment="0" applyProtection="0"/>
    <xf numFmtId="0" fontId="7" fillId="3" borderId="0" applyNumberFormat="0" applyBorder="0" applyAlignment="0" applyProtection="0"/>
    <xf numFmtId="0" fontId="7" fillId="9" borderId="0" applyNumberFormat="0" applyBorder="0" applyAlignment="0" applyProtection="0"/>
    <xf numFmtId="0" fontId="7" fillId="4" borderId="0" applyNumberFormat="0" applyBorder="0" applyAlignment="0" applyProtection="0"/>
    <xf numFmtId="0" fontId="7" fillId="10" borderId="0" applyNumberFormat="0" applyBorder="0" applyAlignment="0" applyProtection="0"/>
    <xf numFmtId="0" fontId="7" fillId="5" borderId="0" applyNumberFormat="0" applyBorder="0" applyAlignment="0" applyProtection="0"/>
    <xf numFmtId="0" fontId="7" fillId="11" borderId="0" applyNumberFormat="0" applyBorder="0" applyAlignment="0" applyProtection="0"/>
    <xf numFmtId="0" fontId="7" fillId="6" borderId="0" applyNumberFormat="0" applyBorder="0" applyAlignment="0" applyProtection="0"/>
    <xf numFmtId="0" fontId="7" fillId="12" borderId="0" applyNumberFormat="0" applyBorder="0" applyAlignment="0" applyProtection="0"/>
    <xf numFmtId="0" fontId="7" fillId="7" borderId="0" applyNumberFormat="0" applyBorder="0" applyAlignment="0" applyProtection="0"/>
    <xf numFmtId="0" fontId="7" fillId="13" borderId="0" applyNumberFormat="0" applyBorder="0" applyAlignment="0" applyProtection="0"/>
    <xf numFmtId="0" fontId="7" fillId="8" borderId="0" applyNumberFormat="0" applyBorder="0" applyAlignment="0" applyProtection="0"/>
    <xf numFmtId="0" fontId="7" fillId="14" borderId="0" applyNumberFormat="0" applyBorder="0" applyAlignment="0" applyProtection="0"/>
    <xf numFmtId="0" fontId="7" fillId="0" borderId="0"/>
    <xf numFmtId="0" fontId="7" fillId="0" borderId="0"/>
    <xf numFmtId="164" fontId="7" fillId="0" borderId="0" applyFont="0" applyFill="0" applyBorder="0" applyAlignment="0" applyProtection="0"/>
    <xf numFmtId="0" fontId="7" fillId="33" borderId="138" applyNumberFormat="0" applyFont="0" applyAlignment="0" applyProtection="0"/>
    <xf numFmtId="0" fontId="7" fillId="3" borderId="0" applyNumberFormat="0" applyBorder="0" applyAlignment="0" applyProtection="0"/>
    <xf numFmtId="0" fontId="7" fillId="9" borderId="0" applyNumberFormat="0" applyBorder="0" applyAlignment="0" applyProtection="0"/>
    <xf numFmtId="0" fontId="7" fillId="4" borderId="0" applyNumberFormat="0" applyBorder="0" applyAlignment="0" applyProtection="0"/>
    <xf numFmtId="0" fontId="7" fillId="10" borderId="0" applyNumberFormat="0" applyBorder="0" applyAlignment="0" applyProtection="0"/>
    <xf numFmtId="0" fontId="7" fillId="5" borderId="0" applyNumberFormat="0" applyBorder="0" applyAlignment="0" applyProtection="0"/>
    <xf numFmtId="0" fontId="7" fillId="11" borderId="0" applyNumberFormat="0" applyBorder="0" applyAlignment="0" applyProtection="0"/>
    <xf numFmtId="0" fontId="7" fillId="6" borderId="0" applyNumberFormat="0" applyBorder="0" applyAlignment="0" applyProtection="0"/>
    <xf numFmtId="0" fontId="7" fillId="12" borderId="0" applyNumberFormat="0" applyBorder="0" applyAlignment="0" applyProtection="0"/>
    <xf numFmtId="0" fontId="7" fillId="7" borderId="0" applyNumberFormat="0" applyBorder="0" applyAlignment="0" applyProtection="0"/>
    <xf numFmtId="0" fontId="7" fillId="13" borderId="0" applyNumberFormat="0" applyBorder="0" applyAlignment="0" applyProtection="0"/>
    <xf numFmtId="0" fontId="7" fillId="8" borderId="0" applyNumberFormat="0" applyBorder="0" applyAlignment="0" applyProtection="0"/>
    <xf numFmtId="0" fontId="7" fillId="14" borderId="0" applyNumberFormat="0" applyBorder="0" applyAlignment="0" applyProtection="0"/>
    <xf numFmtId="0" fontId="7" fillId="0" borderId="0"/>
    <xf numFmtId="0" fontId="6" fillId="0" borderId="0"/>
    <xf numFmtId="164" fontId="6" fillId="0" borderId="0" applyFont="0" applyFill="0" applyBorder="0" applyAlignment="0" applyProtection="0"/>
    <xf numFmtId="0" fontId="6" fillId="33" borderId="138" applyNumberFormat="0" applyFont="0" applyAlignment="0" applyProtection="0"/>
    <xf numFmtId="0" fontId="6" fillId="3" borderId="0" applyNumberFormat="0" applyBorder="0" applyAlignment="0" applyProtection="0"/>
    <xf numFmtId="0" fontId="6" fillId="9"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8" borderId="0" applyNumberFormat="0" applyBorder="0" applyAlignment="0" applyProtection="0"/>
    <xf numFmtId="0" fontId="6" fillId="14" borderId="0" applyNumberFormat="0" applyBorder="0" applyAlignment="0" applyProtection="0"/>
    <xf numFmtId="0" fontId="6" fillId="0" borderId="0"/>
    <xf numFmtId="0" fontId="6" fillId="0" borderId="0"/>
    <xf numFmtId="164" fontId="6" fillId="0" borderId="0" applyFont="0" applyFill="0" applyBorder="0" applyAlignment="0" applyProtection="0"/>
    <xf numFmtId="0" fontId="6" fillId="33" borderId="138" applyNumberFormat="0" applyFont="0" applyAlignment="0" applyProtection="0"/>
    <xf numFmtId="0" fontId="6" fillId="3" borderId="0" applyNumberFormat="0" applyBorder="0" applyAlignment="0" applyProtection="0"/>
    <xf numFmtId="0" fontId="6" fillId="9"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8" borderId="0" applyNumberFormat="0" applyBorder="0" applyAlignment="0" applyProtection="0"/>
    <xf numFmtId="0" fontId="6" fillId="14" borderId="0" applyNumberFormat="0" applyBorder="0" applyAlignment="0" applyProtection="0"/>
    <xf numFmtId="0" fontId="6" fillId="0" borderId="0"/>
    <xf numFmtId="0" fontId="6" fillId="3" borderId="0" applyNumberFormat="0" applyBorder="0" applyAlignment="0" applyProtection="0"/>
    <xf numFmtId="0" fontId="6" fillId="4" borderId="0" applyNumberFormat="0" applyBorder="0" applyAlignment="0" applyProtection="0"/>
    <xf numFmtId="0" fontId="6" fillId="5" borderId="0" applyNumberFormat="0" applyBorder="0" applyAlignment="0" applyProtection="0"/>
    <xf numFmtId="0" fontId="6" fillId="6" borderId="0" applyNumberFormat="0" applyBorder="0" applyAlignment="0" applyProtection="0"/>
    <xf numFmtId="0" fontId="6" fillId="7" borderId="0" applyNumberFormat="0" applyBorder="0" applyAlignment="0" applyProtection="0"/>
    <xf numFmtId="0" fontId="6" fillId="8" borderId="0" applyNumberFormat="0" applyBorder="0" applyAlignment="0" applyProtection="0"/>
    <xf numFmtId="0" fontId="6" fillId="9" borderId="0" applyNumberFormat="0" applyBorder="0" applyAlignment="0" applyProtection="0"/>
    <xf numFmtId="0" fontId="6" fillId="10" borderId="0" applyNumberFormat="0" applyBorder="0" applyAlignment="0" applyProtection="0"/>
    <xf numFmtId="0" fontId="6" fillId="11" borderId="0" applyNumberFormat="0" applyBorder="0" applyAlignment="0" applyProtection="0"/>
    <xf numFmtId="0" fontId="6" fillId="12"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0" borderId="0"/>
    <xf numFmtId="0" fontId="6" fillId="33" borderId="138" applyNumberFormat="0" applyFont="0" applyAlignment="0" applyProtection="0"/>
    <xf numFmtId="0" fontId="6" fillId="0" borderId="0"/>
    <xf numFmtId="164" fontId="6" fillId="0" borderId="0" applyFont="0" applyFill="0" applyBorder="0" applyAlignment="0" applyProtection="0"/>
    <xf numFmtId="0" fontId="6" fillId="33" borderId="138" applyNumberFormat="0" applyFont="0" applyAlignment="0" applyProtection="0"/>
    <xf numFmtId="0" fontId="6" fillId="3" borderId="0" applyNumberFormat="0" applyBorder="0" applyAlignment="0" applyProtection="0"/>
    <xf numFmtId="0" fontId="6" fillId="9"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8" borderId="0" applyNumberFormat="0" applyBorder="0" applyAlignment="0" applyProtection="0"/>
    <xf numFmtId="0" fontId="6" fillId="14" borderId="0" applyNumberFormat="0" applyBorder="0" applyAlignment="0" applyProtection="0"/>
    <xf numFmtId="0" fontId="6" fillId="0" borderId="0"/>
    <xf numFmtId="0" fontId="6" fillId="0" borderId="0"/>
    <xf numFmtId="164" fontId="6" fillId="0" borderId="0" applyFont="0" applyFill="0" applyBorder="0" applyAlignment="0" applyProtection="0"/>
    <xf numFmtId="0" fontId="6" fillId="33" borderId="138" applyNumberFormat="0" applyFont="0" applyAlignment="0" applyProtection="0"/>
    <xf numFmtId="0" fontId="6" fillId="3" borderId="0" applyNumberFormat="0" applyBorder="0" applyAlignment="0" applyProtection="0"/>
    <xf numFmtId="0" fontId="6" fillId="9"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8" borderId="0" applyNumberFormat="0" applyBorder="0" applyAlignment="0" applyProtection="0"/>
    <xf numFmtId="0" fontId="6" fillId="14" borderId="0" applyNumberFormat="0" applyBorder="0" applyAlignment="0" applyProtection="0"/>
    <xf numFmtId="0" fontId="6" fillId="0" borderId="0"/>
    <xf numFmtId="0" fontId="6" fillId="0" borderId="0"/>
    <xf numFmtId="164" fontId="6" fillId="0" borderId="0" applyFont="0" applyFill="0" applyBorder="0" applyAlignment="0" applyProtection="0"/>
    <xf numFmtId="0" fontId="6" fillId="33" borderId="138" applyNumberFormat="0" applyFont="0" applyAlignment="0" applyProtection="0"/>
    <xf numFmtId="0" fontId="6" fillId="3" borderId="0" applyNumberFormat="0" applyBorder="0" applyAlignment="0" applyProtection="0"/>
    <xf numFmtId="0" fontId="6" fillId="9"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8" borderId="0" applyNumberFormat="0" applyBorder="0" applyAlignment="0" applyProtection="0"/>
    <xf numFmtId="0" fontId="6" fillId="14" borderId="0" applyNumberFormat="0" applyBorder="0" applyAlignment="0" applyProtection="0"/>
    <xf numFmtId="0" fontId="6" fillId="0" borderId="0"/>
    <xf numFmtId="0" fontId="5" fillId="0" borderId="0"/>
    <xf numFmtId="0" fontId="4" fillId="3"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1" borderId="0" applyNumberFormat="0" applyBorder="0" applyAlignment="0" applyProtection="0"/>
    <xf numFmtId="0" fontId="4" fillId="12"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0" borderId="0"/>
    <xf numFmtId="0" fontId="4" fillId="33" borderId="138" applyNumberFormat="0" applyFont="0" applyAlignment="0" applyProtection="0"/>
    <xf numFmtId="0" fontId="4" fillId="0" borderId="0"/>
    <xf numFmtId="164" fontId="4" fillId="0" borderId="0" applyFont="0" applyFill="0" applyBorder="0" applyAlignment="0" applyProtection="0"/>
    <xf numFmtId="0" fontId="4" fillId="33" borderId="138" applyNumberFormat="0" applyFont="0" applyAlignment="0" applyProtection="0"/>
    <xf numFmtId="0" fontId="4" fillId="3" borderId="0" applyNumberFormat="0" applyBorder="0" applyAlignment="0" applyProtection="0"/>
    <xf numFmtId="0" fontId="4" fillId="9" borderId="0" applyNumberFormat="0" applyBorder="0" applyAlignment="0" applyProtection="0"/>
    <xf numFmtId="0" fontId="4" fillId="4"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11" borderId="0" applyNumberFormat="0" applyBorder="0" applyAlignment="0" applyProtection="0"/>
    <xf numFmtId="0" fontId="4" fillId="6" borderId="0" applyNumberFormat="0" applyBorder="0" applyAlignment="0" applyProtection="0"/>
    <xf numFmtId="0" fontId="4" fillId="12" borderId="0" applyNumberFormat="0" applyBorder="0" applyAlignment="0" applyProtection="0"/>
    <xf numFmtId="0" fontId="4" fillId="7" borderId="0" applyNumberFormat="0" applyBorder="0" applyAlignment="0" applyProtection="0"/>
    <xf numFmtId="0" fontId="4" fillId="13" borderId="0" applyNumberFormat="0" applyBorder="0" applyAlignment="0" applyProtection="0"/>
    <xf numFmtId="0" fontId="4" fillId="8" borderId="0" applyNumberFormat="0" applyBorder="0" applyAlignment="0" applyProtection="0"/>
    <xf numFmtId="0" fontId="4" fillId="14" borderId="0" applyNumberFormat="0" applyBorder="0" applyAlignment="0" applyProtection="0"/>
    <xf numFmtId="0" fontId="4" fillId="0" borderId="0"/>
    <xf numFmtId="0" fontId="4" fillId="3"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1" borderId="0" applyNumberFormat="0" applyBorder="0" applyAlignment="0" applyProtection="0"/>
    <xf numFmtId="0" fontId="4" fillId="12"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0" borderId="0"/>
    <xf numFmtId="0" fontId="4" fillId="33" borderId="138" applyNumberFormat="0" applyFont="0" applyAlignment="0" applyProtection="0"/>
    <xf numFmtId="0" fontId="4" fillId="0" borderId="0"/>
    <xf numFmtId="164" fontId="4" fillId="0" borderId="0" applyFont="0" applyFill="0" applyBorder="0" applyAlignment="0" applyProtection="0"/>
    <xf numFmtId="0" fontId="4" fillId="33" borderId="138" applyNumberFormat="0" applyFont="0" applyAlignment="0" applyProtection="0"/>
    <xf numFmtId="0" fontId="4" fillId="3" borderId="0" applyNumberFormat="0" applyBorder="0" applyAlignment="0" applyProtection="0"/>
    <xf numFmtId="0" fontId="4" fillId="9" borderId="0" applyNumberFormat="0" applyBorder="0" applyAlignment="0" applyProtection="0"/>
    <xf numFmtId="0" fontId="4" fillId="4"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11" borderId="0" applyNumberFormat="0" applyBorder="0" applyAlignment="0" applyProtection="0"/>
    <xf numFmtId="0" fontId="4" fillId="6" borderId="0" applyNumberFormat="0" applyBorder="0" applyAlignment="0" applyProtection="0"/>
    <xf numFmtId="0" fontId="4" fillId="12" borderId="0" applyNumberFormat="0" applyBorder="0" applyAlignment="0" applyProtection="0"/>
    <xf numFmtId="0" fontId="4" fillId="7" borderId="0" applyNumberFormat="0" applyBorder="0" applyAlignment="0" applyProtection="0"/>
    <xf numFmtId="0" fontId="4" fillId="13" borderId="0" applyNumberFormat="0" applyBorder="0" applyAlignment="0" applyProtection="0"/>
    <xf numFmtId="0" fontId="4" fillId="8" borderId="0" applyNumberFormat="0" applyBorder="0" applyAlignment="0" applyProtection="0"/>
    <xf numFmtId="0" fontId="4" fillId="14" borderId="0" applyNumberFormat="0" applyBorder="0" applyAlignment="0" applyProtection="0"/>
    <xf numFmtId="0" fontId="4" fillId="0" borderId="0"/>
    <xf numFmtId="0" fontId="4" fillId="0" borderId="0"/>
    <xf numFmtId="164" fontId="4" fillId="0" borderId="0" applyFont="0" applyFill="0" applyBorder="0" applyAlignment="0" applyProtection="0"/>
    <xf numFmtId="0" fontId="4" fillId="33" borderId="138" applyNumberFormat="0" applyFont="0" applyAlignment="0" applyProtection="0"/>
    <xf numFmtId="0" fontId="4" fillId="3" borderId="0" applyNumberFormat="0" applyBorder="0" applyAlignment="0" applyProtection="0"/>
    <xf numFmtId="0" fontId="4" fillId="9" borderId="0" applyNumberFormat="0" applyBorder="0" applyAlignment="0" applyProtection="0"/>
    <xf numFmtId="0" fontId="4" fillId="4"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11" borderId="0" applyNumberFormat="0" applyBorder="0" applyAlignment="0" applyProtection="0"/>
    <xf numFmtId="0" fontId="4" fillId="6" borderId="0" applyNumberFormat="0" applyBorder="0" applyAlignment="0" applyProtection="0"/>
    <xf numFmtId="0" fontId="4" fillId="12" borderId="0" applyNumberFormat="0" applyBorder="0" applyAlignment="0" applyProtection="0"/>
    <xf numFmtId="0" fontId="4" fillId="7" borderId="0" applyNumberFormat="0" applyBorder="0" applyAlignment="0" applyProtection="0"/>
    <xf numFmtId="0" fontId="4" fillId="13" borderId="0" applyNumberFormat="0" applyBorder="0" applyAlignment="0" applyProtection="0"/>
    <xf numFmtId="0" fontId="4" fillId="8" borderId="0" applyNumberFormat="0" applyBorder="0" applyAlignment="0" applyProtection="0"/>
    <xf numFmtId="0" fontId="4" fillId="14" borderId="0" applyNumberFormat="0" applyBorder="0" applyAlignment="0" applyProtection="0"/>
    <xf numFmtId="0" fontId="4" fillId="0" borderId="0"/>
    <xf numFmtId="0" fontId="4" fillId="0" borderId="0"/>
    <xf numFmtId="164" fontId="4" fillId="0" borderId="0" applyFont="0" applyFill="0" applyBorder="0" applyAlignment="0" applyProtection="0"/>
    <xf numFmtId="0" fontId="4" fillId="33" borderId="138" applyNumberFormat="0" applyFont="0" applyAlignment="0" applyProtection="0"/>
    <xf numFmtId="0" fontId="4" fillId="3" borderId="0" applyNumberFormat="0" applyBorder="0" applyAlignment="0" applyProtection="0"/>
    <xf numFmtId="0" fontId="4" fillId="9" borderId="0" applyNumberFormat="0" applyBorder="0" applyAlignment="0" applyProtection="0"/>
    <xf numFmtId="0" fontId="4" fillId="4"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11" borderId="0" applyNumberFormat="0" applyBorder="0" applyAlignment="0" applyProtection="0"/>
    <xf numFmtId="0" fontId="4" fillId="6" borderId="0" applyNumberFormat="0" applyBorder="0" applyAlignment="0" applyProtection="0"/>
    <xf numFmtId="0" fontId="4" fillId="12" borderId="0" applyNumberFormat="0" applyBorder="0" applyAlignment="0" applyProtection="0"/>
    <xf numFmtId="0" fontId="4" fillId="7" borderId="0" applyNumberFormat="0" applyBorder="0" applyAlignment="0" applyProtection="0"/>
    <xf numFmtId="0" fontId="4" fillId="13" borderId="0" applyNumberFormat="0" applyBorder="0" applyAlignment="0" applyProtection="0"/>
    <xf numFmtId="0" fontId="4" fillId="8" borderId="0" applyNumberFormat="0" applyBorder="0" applyAlignment="0" applyProtection="0"/>
    <xf numFmtId="0" fontId="4" fillId="14" borderId="0" applyNumberFormat="0" applyBorder="0" applyAlignment="0" applyProtection="0"/>
    <xf numFmtId="0" fontId="4" fillId="0" borderId="0"/>
    <xf numFmtId="0" fontId="4" fillId="0" borderId="0"/>
    <xf numFmtId="164" fontId="4" fillId="0" borderId="0" applyFont="0" applyFill="0" applyBorder="0" applyAlignment="0" applyProtection="0"/>
    <xf numFmtId="0" fontId="4" fillId="33" borderId="138" applyNumberFormat="0" applyFont="0" applyAlignment="0" applyProtection="0"/>
    <xf numFmtId="0" fontId="4" fillId="3" borderId="0" applyNumberFormat="0" applyBorder="0" applyAlignment="0" applyProtection="0"/>
    <xf numFmtId="0" fontId="4" fillId="9" borderId="0" applyNumberFormat="0" applyBorder="0" applyAlignment="0" applyProtection="0"/>
    <xf numFmtId="0" fontId="4" fillId="4"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11" borderId="0" applyNumberFormat="0" applyBorder="0" applyAlignment="0" applyProtection="0"/>
    <xf numFmtId="0" fontId="4" fillId="6" borderId="0" applyNumberFormat="0" applyBorder="0" applyAlignment="0" applyProtection="0"/>
    <xf numFmtId="0" fontId="4" fillId="12" borderId="0" applyNumberFormat="0" applyBorder="0" applyAlignment="0" applyProtection="0"/>
    <xf numFmtId="0" fontId="4" fillId="7" borderId="0" applyNumberFormat="0" applyBorder="0" applyAlignment="0" applyProtection="0"/>
    <xf numFmtId="0" fontId="4" fillId="13" borderId="0" applyNumberFormat="0" applyBorder="0" applyAlignment="0" applyProtection="0"/>
    <xf numFmtId="0" fontId="4" fillId="8" borderId="0" applyNumberFormat="0" applyBorder="0" applyAlignment="0" applyProtection="0"/>
    <xf numFmtId="0" fontId="4" fillId="14" borderId="0" applyNumberFormat="0" applyBorder="0" applyAlignment="0" applyProtection="0"/>
    <xf numFmtId="0" fontId="4" fillId="0" borderId="0"/>
    <xf numFmtId="0" fontId="4" fillId="0" borderId="0"/>
    <xf numFmtId="164" fontId="4" fillId="0" borderId="0" applyFont="0" applyFill="0" applyBorder="0" applyAlignment="0" applyProtection="0"/>
    <xf numFmtId="0" fontId="4" fillId="33" borderId="138" applyNumberFormat="0" applyFont="0" applyAlignment="0" applyProtection="0"/>
    <xf numFmtId="0" fontId="4" fillId="3" borderId="0" applyNumberFormat="0" applyBorder="0" applyAlignment="0" applyProtection="0"/>
    <xf numFmtId="0" fontId="4" fillId="9" borderId="0" applyNumberFormat="0" applyBorder="0" applyAlignment="0" applyProtection="0"/>
    <xf numFmtId="0" fontId="4" fillId="4"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11" borderId="0" applyNumberFormat="0" applyBorder="0" applyAlignment="0" applyProtection="0"/>
    <xf numFmtId="0" fontId="4" fillId="6" borderId="0" applyNumberFormat="0" applyBorder="0" applyAlignment="0" applyProtection="0"/>
    <xf numFmtId="0" fontId="4" fillId="12" borderId="0" applyNumberFormat="0" applyBorder="0" applyAlignment="0" applyProtection="0"/>
    <xf numFmtId="0" fontId="4" fillId="7" borderId="0" applyNumberFormat="0" applyBorder="0" applyAlignment="0" applyProtection="0"/>
    <xf numFmtId="0" fontId="4" fillId="13" borderId="0" applyNumberFormat="0" applyBorder="0" applyAlignment="0" applyProtection="0"/>
    <xf numFmtId="0" fontId="4" fillId="8" borderId="0" applyNumberFormat="0" applyBorder="0" applyAlignment="0" applyProtection="0"/>
    <xf numFmtId="0" fontId="4" fillId="14" borderId="0" applyNumberFormat="0" applyBorder="0" applyAlignment="0" applyProtection="0"/>
    <xf numFmtId="0" fontId="4" fillId="0" borderId="0"/>
    <xf numFmtId="0" fontId="4" fillId="3"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1" borderId="0" applyNumberFormat="0" applyBorder="0" applyAlignment="0" applyProtection="0"/>
    <xf numFmtId="0" fontId="4" fillId="12"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0" borderId="0"/>
    <xf numFmtId="0" fontId="4" fillId="33" borderId="138" applyNumberFormat="0" applyFont="0" applyAlignment="0" applyProtection="0"/>
    <xf numFmtId="0" fontId="4" fillId="0" borderId="0"/>
    <xf numFmtId="164" fontId="4" fillId="0" borderId="0" applyFont="0" applyFill="0" applyBorder="0" applyAlignment="0" applyProtection="0"/>
    <xf numFmtId="0" fontId="4" fillId="33" borderId="138" applyNumberFormat="0" applyFont="0" applyAlignment="0" applyProtection="0"/>
    <xf numFmtId="0" fontId="4" fillId="3" borderId="0" applyNumberFormat="0" applyBorder="0" applyAlignment="0" applyProtection="0"/>
    <xf numFmtId="0" fontId="4" fillId="9" borderId="0" applyNumberFormat="0" applyBorder="0" applyAlignment="0" applyProtection="0"/>
    <xf numFmtId="0" fontId="4" fillId="4"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11" borderId="0" applyNumberFormat="0" applyBorder="0" applyAlignment="0" applyProtection="0"/>
    <xf numFmtId="0" fontId="4" fillId="6" borderId="0" applyNumberFormat="0" applyBorder="0" applyAlignment="0" applyProtection="0"/>
    <xf numFmtId="0" fontId="4" fillId="12" borderId="0" applyNumberFormat="0" applyBorder="0" applyAlignment="0" applyProtection="0"/>
    <xf numFmtId="0" fontId="4" fillId="7" borderId="0" applyNumberFormat="0" applyBorder="0" applyAlignment="0" applyProtection="0"/>
    <xf numFmtId="0" fontId="4" fillId="13" borderId="0" applyNumberFormat="0" applyBorder="0" applyAlignment="0" applyProtection="0"/>
    <xf numFmtId="0" fontId="4" fillId="8" borderId="0" applyNumberFormat="0" applyBorder="0" applyAlignment="0" applyProtection="0"/>
    <xf numFmtId="0" fontId="4" fillId="14" borderId="0" applyNumberFormat="0" applyBorder="0" applyAlignment="0" applyProtection="0"/>
    <xf numFmtId="0" fontId="4" fillId="0" borderId="0"/>
    <xf numFmtId="0" fontId="4" fillId="0" borderId="0"/>
    <xf numFmtId="164" fontId="4" fillId="0" borderId="0" applyFont="0" applyFill="0" applyBorder="0" applyAlignment="0" applyProtection="0"/>
    <xf numFmtId="0" fontId="4" fillId="33" borderId="138" applyNumberFormat="0" applyFont="0" applyAlignment="0" applyProtection="0"/>
    <xf numFmtId="0" fontId="4" fillId="3" borderId="0" applyNumberFormat="0" applyBorder="0" applyAlignment="0" applyProtection="0"/>
    <xf numFmtId="0" fontId="4" fillId="9" borderId="0" applyNumberFormat="0" applyBorder="0" applyAlignment="0" applyProtection="0"/>
    <xf numFmtId="0" fontId="4" fillId="4"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11" borderId="0" applyNumberFormat="0" applyBorder="0" applyAlignment="0" applyProtection="0"/>
    <xf numFmtId="0" fontId="4" fillId="6" borderId="0" applyNumberFormat="0" applyBorder="0" applyAlignment="0" applyProtection="0"/>
    <xf numFmtId="0" fontId="4" fillId="12" borderId="0" applyNumberFormat="0" applyBorder="0" applyAlignment="0" applyProtection="0"/>
    <xf numFmtId="0" fontId="4" fillId="7" borderId="0" applyNumberFormat="0" applyBorder="0" applyAlignment="0" applyProtection="0"/>
    <xf numFmtId="0" fontId="4" fillId="13" borderId="0" applyNumberFormat="0" applyBorder="0" applyAlignment="0" applyProtection="0"/>
    <xf numFmtId="0" fontId="4" fillId="8" borderId="0" applyNumberFormat="0" applyBorder="0" applyAlignment="0" applyProtection="0"/>
    <xf numFmtId="0" fontId="4" fillId="14" borderId="0" applyNumberFormat="0" applyBorder="0" applyAlignment="0" applyProtection="0"/>
    <xf numFmtId="0" fontId="4" fillId="0" borderId="0"/>
    <xf numFmtId="0" fontId="4" fillId="0" borderId="0"/>
    <xf numFmtId="164" fontId="4" fillId="0" borderId="0" applyFont="0" applyFill="0" applyBorder="0" applyAlignment="0" applyProtection="0"/>
    <xf numFmtId="0" fontId="4" fillId="33" borderId="138" applyNumberFormat="0" applyFont="0" applyAlignment="0" applyProtection="0"/>
    <xf numFmtId="0" fontId="4" fillId="3" borderId="0" applyNumberFormat="0" applyBorder="0" applyAlignment="0" applyProtection="0"/>
    <xf numFmtId="0" fontId="4" fillId="9" borderId="0" applyNumberFormat="0" applyBorder="0" applyAlignment="0" applyProtection="0"/>
    <xf numFmtId="0" fontId="4" fillId="4"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11" borderId="0" applyNumberFormat="0" applyBorder="0" applyAlignment="0" applyProtection="0"/>
    <xf numFmtId="0" fontId="4" fillId="6" borderId="0" applyNumberFormat="0" applyBorder="0" applyAlignment="0" applyProtection="0"/>
    <xf numFmtId="0" fontId="4" fillId="12" borderId="0" applyNumberFormat="0" applyBorder="0" applyAlignment="0" applyProtection="0"/>
    <xf numFmtId="0" fontId="4" fillId="7" borderId="0" applyNumberFormat="0" applyBorder="0" applyAlignment="0" applyProtection="0"/>
    <xf numFmtId="0" fontId="4" fillId="13" borderId="0" applyNumberFormat="0" applyBorder="0" applyAlignment="0" applyProtection="0"/>
    <xf numFmtId="0" fontId="4" fillId="8" borderId="0" applyNumberFormat="0" applyBorder="0" applyAlignment="0" applyProtection="0"/>
    <xf numFmtId="0" fontId="4" fillId="14" borderId="0" applyNumberFormat="0" applyBorder="0" applyAlignment="0" applyProtection="0"/>
    <xf numFmtId="0" fontId="4" fillId="0" borderId="0"/>
    <xf numFmtId="0" fontId="4"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38" applyNumberFormat="0" applyFont="0" applyAlignment="0" applyProtection="0"/>
    <xf numFmtId="0" fontId="3" fillId="0" borderId="0"/>
    <xf numFmtId="164" fontId="3" fillId="0" borderId="0" applyFont="0" applyFill="0" applyBorder="0" applyAlignment="0" applyProtection="0"/>
    <xf numFmtId="0" fontId="3" fillId="33" borderId="138"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38" applyNumberFormat="0" applyFont="0" applyAlignment="0" applyProtection="0"/>
    <xf numFmtId="0" fontId="3" fillId="0" borderId="0"/>
    <xf numFmtId="164" fontId="3" fillId="0" borderId="0" applyFont="0" applyFill="0" applyBorder="0" applyAlignment="0" applyProtection="0"/>
    <xf numFmtId="0" fontId="3" fillId="33" borderId="138"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38"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38"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38"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38"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38" applyNumberFormat="0" applyFont="0" applyAlignment="0" applyProtection="0"/>
    <xf numFmtId="0" fontId="3" fillId="0" borderId="0"/>
    <xf numFmtId="164" fontId="3" fillId="0" borderId="0" applyFont="0" applyFill="0" applyBorder="0" applyAlignment="0" applyProtection="0"/>
    <xf numFmtId="0" fontId="3" fillId="33" borderId="138"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38"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38"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38" applyNumberFormat="0" applyFont="0" applyAlignment="0" applyProtection="0"/>
    <xf numFmtId="0" fontId="3" fillId="0" borderId="0"/>
    <xf numFmtId="164" fontId="3" fillId="0" borderId="0" applyFont="0" applyFill="0" applyBorder="0" applyAlignment="0" applyProtection="0"/>
    <xf numFmtId="0" fontId="3" fillId="33" borderId="138"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38" applyNumberFormat="0" applyFont="0" applyAlignment="0" applyProtection="0"/>
    <xf numFmtId="0" fontId="3" fillId="0" borderId="0"/>
    <xf numFmtId="164" fontId="3" fillId="0" borderId="0" applyFont="0" applyFill="0" applyBorder="0" applyAlignment="0" applyProtection="0"/>
    <xf numFmtId="0" fontId="3" fillId="33" borderId="138"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38"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38"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38"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38"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38" applyNumberFormat="0" applyFont="0" applyAlignment="0" applyProtection="0"/>
    <xf numFmtId="0" fontId="3" fillId="0" borderId="0"/>
    <xf numFmtId="164" fontId="3" fillId="0" borderId="0" applyFont="0" applyFill="0" applyBorder="0" applyAlignment="0" applyProtection="0"/>
    <xf numFmtId="0" fontId="3" fillId="33" borderId="138"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38"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38"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38" applyNumberFormat="0" applyFont="0" applyAlignment="0" applyProtection="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38" applyNumberFormat="0" applyFont="0" applyAlignment="0" applyProtection="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38" applyNumberFormat="0" applyFont="0" applyAlignment="0" applyProtection="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38" applyNumberFormat="0" applyFont="0" applyAlignment="0" applyProtection="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38" applyNumberFormat="0" applyFont="0" applyAlignment="0" applyProtection="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38" applyNumberFormat="0" applyFont="0" applyAlignment="0" applyProtection="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38" applyNumberFormat="0" applyFont="0" applyAlignment="0" applyProtection="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38" applyNumberFormat="0" applyFont="0" applyAlignment="0" applyProtection="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38" applyNumberFormat="0" applyFont="0" applyAlignment="0" applyProtection="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38" applyNumberFormat="0" applyFont="0" applyAlignment="0" applyProtection="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38" applyNumberFormat="0" applyFont="0" applyAlignment="0" applyProtection="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38" applyNumberFormat="0" applyFont="0" applyAlignment="0" applyProtection="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38" applyNumberFormat="0" applyFont="0" applyAlignment="0" applyProtection="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38" applyNumberFormat="0" applyFont="0" applyAlignment="0" applyProtection="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38" applyNumberFormat="0" applyFont="0" applyAlignment="0" applyProtection="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38" applyNumberFormat="0" applyFont="0" applyAlignment="0" applyProtection="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38" applyNumberFormat="0" applyFont="0" applyAlignment="0" applyProtection="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38" applyNumberFormat="0" applyFont="0" applyAlignment="0" applyProtection="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38" applyNumberFormat="0" applyFont="0" applyAlignment="0" applyProtection="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38" applyNumberFormat="0" applyFont="0" applyAlignment="0" applyProtection="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38" applyNumberFormat="0" applyFont="0" applyAlignment="0" applyProtection="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38" applyNumberFormat="0" applyFont="0" applyAlignment="0" applyProtection="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38" applyNumberFormat="0" applyFont="0" applyAlignment="0" applyProtection="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38" applyNumberFormat="0" applyFont="0" applyAlignment="0" applyProtection="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38" applyNumberFormat="0" applyFont="0" applyAlignment="0" applyProtection="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38" applyNumberFormat="0" applyFont="0" applyAlignment="0" applyProtection="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38" applyNumberFormat="0" applyFont="0" applyAlignment="0" applyProtection="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38" applyNumberFormat="0" applyFont="0" applyAlignment="0" applyProtection="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38" applyNumberFormat="0" applyFont="0" applyAlignment="0" applyProtection="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38" applyNumberFormat="0" applyFont="0" applyAlignment="0" applyProtection="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38" applyNumberFormat="0" applyFont="0" applyAlignment="0" applyProtection="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38" applyNumberFormat="0" applyFont="0" applyAlignment="0" applyProtection="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38" applyNumberFormat="0" applyFont="0" applyAlignment="0" applyProtection="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38" applyNumberFormat="0" applyFont="0" applyAlignment="0" applyProtection="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38" applyNumberFormat="0" applyFont="0" applyAlignment="0" applyProtection="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38" applyNumberFormat="0" applyFont="0" applyAlignment="0" applyProtection="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cellStyleXfs>
  <cellXfs count="949">
    <xf numFmtId="0" fontId="0" fillId="0" borderId="0" xfId="0"/>
    <xf numFmtId="0" fontId="0" fillId="0" borderId="0" xfId="0" applyFont="1"/>
    <xf numFmtId="0" fontId="0" fillId="0" borderId="0" xfId="0" applyFont="1" applyAlignment="1"/>
    <xf numFmtId="0" fontId="30" fillId="35" borderId="3" xfId="0" applyFont="1" applyFill="1" applyBorder="1" applyAlignment="1">
      <alignment horizontal="left" indent="14"/>
    </xf>
    <xf numFmtId="0" fontId="30" fillId="35" borderId="4" xfId="0" applyFont="1" applyFill="1" applyBorder="1" applyAlignment="1">
      <alignment horizontal="right"/>
    </xf>
    <xf numFmtId="0" fontId="30" fillId="35" borderId="5" xfId="0" applyFont="1" applyFill="1" applyBorder="1" applyAlignment="1">
      <alignment horizontal="right"/>
    </xf>
    <xf numFmtId="0" fontId="30" fillId="35" borderId="1" xfId="0" applyFont="1" applyFill="1" applyBorder="1" applyAlignment="1">
      <alignment horizontal="left" indent="14"/>
    </xf>
    <xf numFmtId="0" fontId="30" fillId="35" borderId="0" xfId="0" applyFont="1" applyFill="1" applyBorder="1" applyAlignment="1">
      <alignment horizontal="right"/>
    </xf>
    <xf numFmtId="0" fontId="30" fillId="35" borderId="2" xfId="0" applyFont="1" applyFill="1" applyBorder="1" applyAlignment="1">
      <alignment horizontal="right"/>
    </xf>
    <xf numFmtId="0" fontId="30" fillId="35" borderId="1" xfId="0" applyFont="1" applyFill="1" applyBorder="1" applyAlignment="1">
      <alignment horizontal="left" indent="15"/>
    </xf>
    <xf numFmtId="0" fontId="0" fillId="35" borderId="0" xfId="0" applyFont="1" applyFill="1" applyBorder="1"/>
    <xf numFmtId="0" fontId="30" fillId="35" borderId="0" xfId="0" applyFont="1" applyFill="1" applyBorder="1" applyAlignment="1">
      <alignment horizontal="left"/>
    </xf>
    <xf numFmtId="0" fontId="13" fillId="35" borderId="6" xfId="0" applyFont="1" applyFill="1" applyBorder="1" applyAlignment="1"/>
    <xf numFmtId="0" fontId="13" fillId="35" borderId="7" xfId="0" applyFont="1" applyFill="1" applyBorder="1" applyAlignment="1"/>
    <xf numFmtId="0" fontId="13" fillId="35" borderId="8" xfId="0" applyFont="1" applyFill="1" applyBorder="1" applyAlignment="1"/>
    <xf numFmtId="0" fontId="21" fillId="36" borderId="9" xfId="34" applyFont="1" applyFill="1" applyBorder="1" applyAlignment="1" applyProtection="1">
      <alignment horizontal="center" vertical="center" wrapText="1"/>
    </xf>
    <xf numFmtId="0" fontId="14" fillId="36" borderId="10" xfId="0" applyFont="1" applyFill="1" applyBorder="1" applyAlignment="1">
      <alignment horizontal="center" vertical="center" wrapText="1"/>
    </xf>
    <xf numFmtId="0" fontId="12" fillId="0" borderId="0" xfId="34" applyAlignment="1" applyProtection="1"/>
    <xf numFmtId="0" fontId="14" fillId="37" borderId="12" xfId="0" applyFont="1" applyFill="1" applyBorder="1" applyAlignment="1">
      <alignment horizontal="left" indent="1"/>
    </xf>
    <xf numFmtId="0" fontId="14" fillId="37" borderId="13" xfId="0" applyFont="1" applyFill="1" applyBorder="1" applyAlignment="1">
      <alignment horizontal="center"/>
    </xf>
    <xf numFmtId="0" fontId="14" fillId="37" borderId="14" xfId="0" applyFont="1" applyFill="1" applyBorder="1" applyAlignment="1">
      <alignment horizontal="center"/>
    </xf>
    <xf numFmtId="0" fontId="14" fillId="37" borderId="15" xfId="0" applyFont="1" applyFill="1" applyBorder="1" applyAlignment="1">
      <alignment horizontal="center"/>
    </xf>
    <xf numFmtId="0" fontId="14" fillId="37" borderId="16" xfId="0" applyFont="1" applyFill="1" applyBorder="1" applyAlignment="1">
      <alignment horizontal="center"/>
    </xf>
    <xf numFmtId="0" fontId="13" fillId="0" borderId="17" xfId="0" applyFont="1" applyFill="1" applyBorder="1" applyAlignment="1">
      <alignment horizontal="left" indent="1"/>
    </xf>
    <xf numFmtId="3" fontId="13" fillId="38" borderId="18" xfId="0" applyNumberFormat="1" applyFont="1" applyFill="1" applyBorder="1" applyAlignment="1">
      <alignment horizontal="right" indent="1"/>
    </xf>
    <xf numFmtId="168" fontId="13" fillId="38" borderId="19" xfId="0" applyNumberFormat="1" applyFont="1" applyFill="1" applyBorder="1" applyAlignment="1">
      <alignment horizontal="right" indent="1"/>
    </xf>
    <xf numFmtId="3" fontId="13" fillId="39" borderId="18" xfId="0" applyNumberFormat="1" applyFont="1" applyFill="1" applyBorder="1" applyAlignment="1">
      <alignment horizontal="right" indent="1"/>
    </xf>
    <xf numFmtId="168" fontId="13" fillId="39" borderId="20" xfId="0" applyNumberFormat="1" applyFont="1" applyFill="1" applyBorder="1" applyAlignment="1">
      <alignment horizontal="right" indent="1"/>
    </xf>
    <xf numFmtId="0" fontId="13" fillId="0" borderId="21" xfId="0" applyFont="1" applyFill="1" applyBorder="1" applyAlignment="1">
      <alignment horizontal="left" indent="1"/>
    </xf>
    <xf numFmtId="3" fontId="13" fillId="38" borderId="22" xfId="0" applyNumberFormat="1" applyFont="1" applyFill="1" applyBorder="1" applyAlignment="1">
      <alignment horizontal="right" indent="1"/>
    </xf>
    <xf numFmtId="0" fontId="13" fillId="0" borderId="23" xfId="0" applyFont="1" applyFill="1" applyBorder="1" applyAlignment="1">
      <alignment horizontal="left" indent="1"/>
    </xf>
    <xf numFmtId="3" fontId="13" fillId="38" borderId="24" xfId="0" applyNumberFormat="1" applyFont="1" applyFill="1" applyBorder="1" applyAlignment="1">
      <alignment horizontal="right" indent="1"/>
    </xf>
    <xf numFmtId="168" fontId="13" fillId="38" borderId="25" xfId="0" applyNumberFormat="1" applyFont="1" applyFill="1" applyBorder="1" applyAlignment="1">
      <alignment horizontal="right" indent="1"/>
    </xf>
    <xf numFmtId="3" fontId="13" fillId="39" borderId="24" xfId="0" applyNumberFormat="1" applyFont="1" applyFill="1" applyBorder="1" applyAlignment="1">
      <alignment horizontal="right" indent="1"/>
    </xf>
    <xf numFmtId="168" fontId="13" fillId="39" borderId="25" xfId="0" applyNumberFormat="1" applyFont="1" applyFill="1" applyBorder="1" applyAlignment="1">
      <alignment horizontal="right" indent="1"/>
    </xf>
    <xf numFmtId="0" fontId="29" fillId="0" borderId="0" xfId="0" applyFont="1"/>
    <xf numFmtId="0" fontId="13" fillId="0" borderId="29" xfId="0" applyFont="1" applyBorder="1" applyAlignment="1">
      <alignment horizontal="left" indent="1"/>
    </xf>
    <xf numFmtId="167" fontId="13" fillId="38" borderId="30" xfId="0" applyNumberFormat="1" applyFont="1" applyFill="1" applyBorder="1" applyAlignment="1">
      <alignment horizontal="right" indent="1"/>
    </xf>
    <xf numFmtId="167" fontId="13" fillId="38" borderId="31" xfId="0" applyNumberFormat="1" applyFont="1" applyFill="1" applyBorder="1" applyAlignment="1">
      <alignment horizontal="right" indent="1"/>
    </xf>
    <xf numFmtId="168" fontId="13" fillId="38" borderId="31" xfId="0" applyNumberFormat="1" applyFont="1" applyFill="1" applyBorder="1" applyAlignment="1">
      <alignment horizontal="right" indent="1"/>
    </xf>
    <xf numFmtId="166" fontId="13" fillId="39" borderId="32" xfId="0" applyNumberFormat="1" applyFont="1" applyFill="1" applyBorder="1" applyAlignment="1">
      <alignment horizontal="right" indent="1"/>
    </xf>
    <xf numFmtId="0" fontId="13" fillId="0" borderId="33" xfId="0" applyFont="1" applyBorder="1" applyAlignment="1">
      <alignment horizontal="left" indent="1"/>
    </xf>
    <xf numFmtId="167" fontId="13" fillId="38" borderId="34" xfId="0" applyNumberFormat="1" applyFont="1" applyFill="1" applyBorder="1" applyAlignment="1">
      <alignment horizontal="right" indent="1"/>
    </xf>
    <xf numFmtId="167" fontId="13" fillId="38" borderId="35" xfId="0" applyNumberFormat="1" applyFont="1" applyFill="1" applyBorder="1" applyAlignment="1">
      <alignment horizontal="right" indent="1"/>
    </xf>
    <xf numFmtId="166" fontId="13" fillId="39" borderId="36" xfId="0" applyNumberFormat="1" applyFont="1" applyFill="1" applyBorder="1" applyAlignment="1">
      <alignment horizontal="right" indent="1"/>
    </xf>
    <xf numFmtId="0" fontId="0" fillId="38" borderId="3" xfId="0" applyFont="1" applyFill="1" applyBorder="1"/>
    <xf numFmtId="0" fontId="0" fillId="38" borderId="4" xfId="0" applyFont="1" applyFill="1" applyBorder="1"/>
    <xf numFmtId="0" fontId="0" fillId="38" borderId="5" xfId="0" applyFont="1" applyFill="1" applyBorder="1"/>
    <xf numFmtId="0" fontId="13" fillId="38" borderId="1" xfId="0" applyFont="1" applyFill="1" applyBorder="1" applyAlignment="1">
      <alignment horizontal="left" indent="1"/>
    </xf>
    <xf numFmtId="0" fontId="13" fillId="38" borderId="0" xfId="0" applyFont="1" applyFill="1" applyBorder="1" applyAlignment="1">
      <alignment horizontal="left" indent="1"/>
    </xf>
    <xf numFmtId="0" fontId="0" fillId="38" borderId="2" xfId="0" applyFont="1" applyFill="1" applyBorder="1" applyAlignment="1">
      <alignment horizontal="left" indent="1"/>
    </xf>
    <xf numFmtId="0" fontId="0" fillId="0" borderId="0" xfId="0" applyFont="1" applyAlignment="1">
      <alignment vertical="top"/>
    </xf>
    <xf numFmtId="0" fontId="13" fillId="38" borderId="0" xfId="0" applyFont="1" applyFill="1" applyBorder="1" applyAlignment="1">
      <alignment horizontal="left" wrapText="1" indent="1"/>
    </xf>
    <xf numFmtId="0" fontId="15" fillId="38" borderId="1" xfId="0" applyFont="1" applyFill="1" applyBorder="1" applyAlignment="1">
      <alignment horizontal="left" wrapText="1" indent="1"/>
    </xf>
    <xf numFmtId="0" fontId="15" fillId="38" borderId="0" xfId="0" applyFont="1" applyFill="1" applyBorder="1" applyAlignment="1">
      <alignment horizontal="left" wrapText="1" indent="1"/>
    </xf>
    <xf numFmtId="0" fontId="15" fillId="38" borderId="2" xfId="0" applyFont="1" applyFill="1" applyBorder="1" applyAlignment="1">
      <alignment horizontal="left" wrapText="1" indent="1"/>
    </xf>
    <xf numFmtId="0" fontId="0" fillId="38" borderId="8" xfId="0" applyFont="1" applyFill="1" applyBorder="1" applyAlignment="1">
      <alignment horizontal="left" indent="1"/>
    </xf>
    <xf numFmtId="0" fontId="14" fillId="37" borderId="37" xfId="0" applyFont="1" applyFill="1" applyBorder="1" applyAlignment="1">
      <alignment horizontal="center"/>
    </xf>
    <xf numFmtId="0" fontId="13" fillId="0" borderId="32" xfId="0" applyFont="1" applyBorder="1"/>
    <xf numFmtId="3" fontId="13" fillId="38" borderId="29" xfId="0" applyNumberFormat="1" applyFont="1" applyFill="1" applyBorder="1" applyAlignment="1">
      <alignment horizontal="right" indent="1"/>
    </xf>
    <xf numFmtId="3" fontId="13" fillId="38" borderId="38" xfId="0" applyNumberFormat="1" applyFont="1" applyFill="1" applyBorder="1" applyAlignment="1">
      <alignment horizontal="right" indent="1"/>
    </xf>
    <xf numFmtId="168" fontId="13" fillId="38" borderId="32" xfId="0" applyNumberFormat="1" applyFont="1" applyFill="1" applyBorder="1" applyAlignment="1">
      <alignment horizontal="right" indent="1"/>
    </xf>
    <xf numFmtId="168" fontId="13" fillId="39" borderId="39" xfId="0" applyNumberFormat="1" applyFont="1" applyFill="1" applyBorder="1" applyAlignment="1">
      <alignment horizontal="right" indent="1"/>
    </xf>
    <xf numFmtId="0" fontId="13" fillId="0" borderId="40" xfId="0" applyFont="1" applyBorder="1"/>
    <xf numFmtId="3" fontId="13" fillId="38" borderId="41" xfId="0" applyNumberFormat="1" applyFont="1" applyFill="1" applyBorder="1" applyAlignment="1">
      <alignment horizontal="right" indent="1"/>
    </xf>
    <xf numFmtId="168" fontId="13" fillId="38" borderId="40" xfId="0" applyNumberFormat="1" applyFont="1" applyFill="1" applyBorder="1" applyAlignment="1">
      <alignment horizontal="right" indent="1"/>
    </xf>
    <xf numFmtId="168" fontId="13" fillId="39" borderId="40" xfId="0" applyNumberFormat="1" applyFont="1" applyFill="1" applyBorder="1" applyAlignment="1">
      <alignment horizontal="right" indent="1"/>
    </xf>
    <xf numFmtId="0" fontId="13" fillId="0" borderId="42" xfId="0" applyFont="1" applyBorder="1"/>
    <xf numFmtId="3" fontId="13" fillId="38" borderId="43" xfId="0" applyNumberFormat="1" applyFont="1" applyFill="1" applyBorder="1" applyAlignment="1">
      <alignment horizontal="right" indent="1"/>
    </xf>
    <xf numFmtId="3" fontId="13" fillId="38" borderId="44" xfId="0" applyNumberFormat="1" applyFont="1" applyFill="1" applyBorder="1" applyAlignment="1">
      <alignment horizontal="right" indent="1"/>
    </xf>
    <xf numFmtId="168" fontId="13" fillId="38" borderId="45" xfId="0" applyNumberFormat="1" applyFont="1" applyFill="1" applyBorder="1" applyAlignment="1">
      <alignment horizontal="right" indent="1"/>
    </xf>
    <xf numFmtId="0" fontId="13" fillId="0" borderId="46" xfId="0" applyFont="1" applyBorder="1" applyAlignment="1">
      <alignment horizontal="left" indent="1"/>
    </xf>
    <xf numFmtId="3" fontId="13" fillId="38" borderId="47" xfId="0" applyNumberFormat="1" applyFont="1" applyFill="1" applyBorder="1" applyAlignment="1">
      <alignment horizontal="right" indent="1"/>
    </xf>
    <xf numFmtId="3" fontId="13" fillId="38" borderId="48" xfId="0" applyNumberFormat="1" applyFont="1" applyFill="1" applyBorder="1" applyAlignment="1">
      <alignment horizontal="right" indent="1"/>
    </xf>
    <xf numFmtId="168" fontId="13" fillId="38" borderId="46" xfId="0" applyNumberFormat="1" applyFont="1" applyFill="1" applyBorder="1" applyAlignment="1">
      <alignment horizontal="right" indent="1"/>
    </xf>
    <xf numFmtId="168" fontId="13" fillId="39" borderId="46" xfId="0" applyNumberFormat="1" applyFont="1" applyFill="1" applyBorder="1" applyAlignment="1">
      <alignment horizontal="right" indent="1"/>
    </xf>
    <xf numFmtId="49" fontId="29" fillId="0" borderId="0" xfId="0" applyNumberFormat="1" applyFont="1" applyFill="1" applyBorder="1" applyAlignment="1">
      <alignment horizontal="left"/>
    </xf>
    <xf numFmtId="0" fontId="24" fillId="37" borderId="12" xfId="34" applyFont="1" applyFill="1" applyBorder="1" applyAlignment="1" applyProtection="1">
      <alignment horizontal="left" indent="1"/>
    </xf>
    <xf numFmtId="0" fontId="14" fillId="37" borderId="12" xfId="0" applyFont="1" applyFill="1" applyBorder="1" applyAlignment="1">
      <alignment horizontal="center"/>
    </xf>
    <xf numFmtId="168" fontId="13" fillId="38" borderId="49" xfId="0" applyNumberFormat="1" applyFont="1" applyFill="1" applyBorder="1" applyAlignment="1">
      <alignment horizontal="right" indent="1"/>
    </xf>
    <xf numFmtId="3" fontId="13" fillId="39" borderId="50" xfId="0" applyNumberFormat="1" applyFont="1" applyFill="1" applyBorder="1" applyAlignment="1">
      <alignment horizontal="right" indent="1"/>
    </xf>
    <xf numFmtId="3" fontId="13" fillId="39" borderId="22" xfId="0" applyNumberFormat="1" applyFont="1" applyFill="1" applyBorder="1" applyAlignment="1">
      <alignment horizontal="right" indent="1"/>
    </xf>
    <xf numFmtId="168" fontId="13" fillId="38" borderId="20" xfId="0" applyNumberFormat="1" applyFont="1" applyFill="1" applyBorder="1" applyAlignment="1">
      <alignment horizontal="right" indent="1"/>
    </xf>
    <xf numFmtId="3" fontId="13" fillId="38" borderId="51" xfId="0" applyNumberFormat="1" applyFont="1" applyFill="1" applyBorder="1" applyAlignment="1">
      <alignment horizontal="right" indent="1"/>
    </xf>
    <xf numFmtId="168" fontId="13" fillId="38" borderId="48" xfId="0" applyNumberFormat="1" applyFont="1" applyFill="1" applyBorder="1" applyAlignment="1">
      <alignment horizontal="right" indent="1"/>
    </xf>
    <xf numFmtId="3" fontId="13" fillId="39" borderId="52" xfId="0" applyNumberFormat="1" applyFont="1" applyFill="1" applyBorder="1" applyAlignment="1">
      <alignment horizontal="right" indent="1"/>
    </xf>
    <xf numFmtId="168" fontId="13" fillId="39" borderId="48" xfId="0" applyNumberFormat="1" applyFont="1" applyFill="1" applyBorder="1" applyAlignment="1">
      <alignment horizontal="right" indent="1"/>
    </xf>
    <xf numFmtId="0" fontId="14" fillId="37" borderId="53" xfId="0" applyFont="1" applyFill="1" applyBorder="1" applyAlignment="1">
      <alignment horizontal="center"/>
    </xf>
    <xf numFmtId="0" fontId="14" fillId="37" borderId="54" xfId="0" applyFont="1" applyFill="1" applyBorder="1" applyAlignment="1">
      <alignment horizontal="center"/>
    </xf>
    <xf numFmtId="0" fontId="14" fillId="37" borderId="55" xfId="0" applyFont="1" applyFill="1" applyBorder="1" applyAlignment="1">
      <alignment horizontal="center"/>
    </xf>
    <xf numFmtId="0" fontId="13" fillId="0" borderId="40" xfId="0" applyFont="1" applyBorder="1" applyAlignment="1">
      <alignment horizontal="left" indent="1"/>
    </xf>
    <xf numFmtId="168" fontId="13" fillId="38" borderId="56" xfId="0" applyNumberFormat="1" applyFont="1" applyFill="1" applyBorder="1" applyAlignment="1">
      <alignment horizontal="right" indent="1"/>
    </xf>
    <xf numFmtId="168" fontId="13" fillId="39" borderId="57" xfId="0" applyNumberFormat="1" applyFont="1" applyFill="1" applyBorder="1" applyAlignment="1">
      <alignment horizontal="right" indent="1"/>
    </xf>
    <xf numFmtId="3" fontId="13" fillId="38" borderId="58" xfId="0" applyNumberFormat="1" applyFont="1" applyFill="1" applyBorder="1" applyAlignment="1">
      <alignment horizontal="right" indent="1"/>
    </xf>
    <xf numFmtId="0" fontId="13" fillId="0" borderId="42" xfId="0" applyFont="1" applyFill="1" applyBorder="1" applyAlignment="1"/>
    <xf numFmtId="3" fontId="13" fillId="38" borderId="52" xfId="0" applyNumberFormat="1" applyFont="1" applyFill="1" applyBorder="1" applyAlignment="1">
      <alignment horizontal="right" indent="1"/>
    </xf>
    <xf numFmtId="0" fontId="29" fillId="0" borderId="0" xfId="0" applyFont="1" applyFill="1" applyBorder="1" applyAlignment="1">
      <alignment horizontal="left"/>
    </xf>
    <xf numFmtId="168" fontId="13" fillId="39" borderId="60" xfId="0" applyNumberFormat="1" applyFont="1" applyFill="1" applyBorder="1" applyAlignment="1">
      <alignment horizontal="right" indent="1"/>
    </xf>
    <xf numFmtId="0" fontId="13" fillId="0" borderId="61" xfId="0" applyFont="1" applyFill="1" applyBorder="1" applyAlignment="1">
      <alignment horizontal="left" indent="1"/>
    </xf>
    <xf numFmtId="0" fontId="13" fillId="0" borderId="1" xfId="0" applyFont="1" applyFill="1" applyBorder="1" applyAlignment="1">
      <alignment horizontal="left" indent="1"/>
    </xf>
    <xf numFmtId="168" fontId="13" fillId="39" borderId="32" xfId="0" applyNumberFormat="1" applyFont="1" applyFill="1" applyBorder="1" applyAlignment="1">
      <alignment horizontal="right" indent="1"/>
    </xf>
    <xf numFmtId="0" fontId="13" fillId="0" borderId="40" xfId="0" applyFont="1" applyFill="1" applyBorder="1" applyAlignment="1">
      <alignment horizontal="left" indent="1"/>
    </xf>
    <xf numFmtId="168" fontId="13" fillId="39" borderId="45" xfId="0" applyNumberFormat="1" applyFont="1" applyFill="1" applyBorder="1" applyAlignment="1">
      <alignment horizontal="right" indent="1"/>
    </xf>
    <xf numFmtId="0" fontId="13" fillId="0" borderId="32" xfId="0" applyFont="1" applyBorder="1" applyAlignment="1">
      <alignment horizontal="left" indent="1"/>
    </xf>
    <xf numFmtId="0" fontId="13" fillId="0" borderId="42" xfId="0" applyFont="1" applyBorder="1" applyAlignment="1">
      <alignment horizontal="left" indent="1"/>
    </xf>
    <xf numFmtId="3" fontId="13" fillId="39" borderId="43" xfId="0" applyNumberFormat="1" applyFont="1" applyFill="1" applyBorder="1" applyAlignment="1">
      <alignment horizontal="right" indent="1"/>
    </xf>
    <xf numFmtId="3" fontId="13" fillId="39" borderId="61" xfId="0" applyNumberFormat="1" applyFont="1" applyFill="1" applyBorder="1" applyAlignment="1">
      <alignment horizontal="right" indent="1"/>
    </xf>
    <xf numFmtId="0" fontId="13" fillId="0" borderId="42" xfId="0" applyFont="1" applyFill="1" applyBorder="1" applyAlignment="1">
      <alignment horizontal="left" indent="1"/>
    </xf>
    <xf numFmtId="3" fontId="13" fillId="0" borderId="0" xfId="0" applyNumberFormat="1" applyFont="1" applyFill="1" applyBorder="1" applyAlignment="1">
      <alignment horizontal="right"/>
    </xf>
    <xf numFmtId="168" fontId="13" fillId="0" borderId="0" xfId="0" applyNumberFormat="1" applyFont="1" applyFill="1" applyBorder="1" applyAlignment="1">
      <alignment horizontal="right"/>
    </xf>
    <xf numFmtId="168" fontId="13" fillId="39" borderId="63" xfId="0" applyNumberFormat="1" applyFont="1" applyFill="1" applyBorder="1" applyAlignment="1">
      <alignment horizontal="right" indent="1"/>
    </xf>
    <xf numFmtId="3" fontId="13" fillId="0" borderId="0" xfId="0" applyNumberFormat="1" applyFont="1" applyFill="1" applyBorder="1" applyAlignment="1">
      <alignment horizontal="center"/>
    </xf>
    <xf numFmtId="168" fontId="13" fillId="0" borderId="0" xfId="0" applyNumberFormat="1" applyFont="1" applyFill="1" applyBorder="1" applyAlignment="1">
      <alignment horizontal="center"/>
    </xf>
    <xf numFmtId="0" fontId="13" fillId="0" borderId="0" xfId="0" applyFont="1" applyFill="1" applyBorder="1" applyAlignment="1">
      <alignment horizontal="left" indent="1"/>
    </xf>
    <xf numFmtId="0" fontId="13" fillId="0" borderId="64" xfId="0" applyFont="1" applyFill="1" applyBorder="1" applyAlignment="1">
      <alignment horizontal="left" indent="1"/>
    </xf>
    <xf numFmtId="0" fontId="13" fillId="0" borderId="64" xfId="0" applyFont="1" applyBorder="1" applyAlignment="1">
      <alignment horizontal="left" indent="1"/>
    </xf>
    <xf numFmtId="0" fontId="13" fillId="0" borderId="21" xfId="0" applyFont="1" applyBorder="1" applyAlignment="1">
      <alignment horizontal="left" indent="1"/>
    </xf>
    <xf numFmtId="0" fontId="14" fillId="37" borderId="65" xfId="0" applyFont="1" applyFill="1" applyBorder="1" applyAlignment="1">
      <alignment horizontal="center"/>
    </xf>
    <xf numFmtId="3" fontId="13" fillId="39" borderId="66" xfId="0" applyNumberFormat="1" applyFont="1" applyFill="1" applyBorder="1" applyAlignment="1">
      <alignment horizontal="right" indent="1"/>
    </xf>
    <xf numFmtId="168" fontId="13" fillId="39" borderId="67" xfId="0" applyNumberFormat="1" applyFont="1" applyFill="1" applyBorder="1" applyAlignment="1">
      <alignment horizontal="right" indent="1"/>
    </xf>
    <xf numFmtId="0" fontId="13" fillId="0" borderId="40" xfId="0" applyFont="1" applyBorder="1" applyAlignment="1">
      <alignment horizontal="left" indent="2"/>
    </xf>
    <xf numFmtId="3" fontId="13" fillId="39" borderId="21" xfId="0" applyNumberFormat="1" applyFont="1" applyFill="1" applyBorder="1" applyAlignment="1">
      <alignment horizontal="right" indent="1"/>
    </xf>
    <xf numFmtId="168" fontId="13" fillId="38" borderId="60" xfId="0" applyNumberFormat="1" applyFont="1" applyFill="1" applyBorder="1" applyAlignment="1">
      <alignment horizontal="right" indent="1"/>
    </xf>
    <xf numFmtId="0" fontId="13" fillId="0" borderId="42" xfId="0" applyFont="1" applyBorder="1" applyAlignment="1">
      <alignment horizontal="left" indent="2"/>
    </xf>
    <xf numFmtId="3" fontId="13" fillId="39" borderId="68" xfId="0" applyNumberFormat="1" applyFont="1" applyFill="1" applyBorder="1" applyAlignment="1">
      <alignment horizontal="right" indent="1"/>
    </xf>
    <xf numFmtId="0" fontId="0" fillId="0" borderId="0" xfId="0" applyFont="1" applyFill="1" applyAlignment="1"/>
    <xf numFmtId="0" fontId="24" fillId="0" borderId="0" xfId="0" applyFont="1" applyFill="1" applyBorder="1" applyAlignment="1">
      <alignment horizontal="left" indent="1"/>
    </xf>
    <xf numFmtId="0" fontId="13" fillId="0" borderId="32" xfId="0" applyFont="1" applyFill="1" applyBorder="1" applyAlignment="1">
      <alignment horizontal="left" indent="1"/>
    </xf>
    <xf numFmtId="3" fontId="13" fillId="39" borderId="20" xfId="0" applyNumberFormat="1" applyFont="1" applyFill="1" applyBorder="1" applyAlignment="1">
      <alignment horizontal="right" indent="1"/>
    </xf>
    <xf numFmtId="0" fontId="13" fillId="0" borderId="40" xfId="0" applyFont="1" applyFill="1" applyBorder="1" applyAlignment="1">
      <alignment horizontal="left" indent="2"/>
    </xf>
    <xf numFmtId="0" fontId="13" fillId="0" borderId="40" xfId="0" applyFont="1" applyFill="1" applyBorder="1" applyAlignment="1">
      <alignment horizontal="left" indent="3"/>
    </xf>
    <xf numFmtId="3" fontId="13" fillId="39" borderId="40" xfId="0" applyNumberFormat="1" applyFont="1" applyFill="1" applyBorder="1" applyAlignment="1">
      <alignment horizontal="right" indent="1"/>
    </xf>
    <xf numFmtId="0" fontId="13" fillId="0" borderId="46" xfId="0" applyFont="1" applyFill="1" applyBorder="1" applyAlignment="1">
      <alignment horizontal="left" indent="1"/>
    </xf>
    <xf numFmtId="3" fontId="13" fillId="39" borderId="46" xfId="0" applyNumberFormat="1" applyFont="1" applyFill="1" applyBorder="1" applyAlignment="1">
      <alignment horizontal="right" indent="1"/>
    </xf>
    <xf numFmtId="0" fontId="0" fillId="0" borderId="0" xfId="0" applyFont="1" applyFill="1"/>
    <xf numFmtId="0" fontId="13" fillId="0" borderId="69" xfId="0" applyFont="1" applyBorder="1" applyAlignment="1">
      <alignment horizontal="left" indent="1"/>
    </xf>
    <xf numFmtId="3" fontId="13" fillId="39" borderId="60" xfId="0" applyNumberFormat="1" applyFont="1" applyFill="1" applyBorder="1" applyAlignment="1">
      <alignment horizontal="right" indent="1"/>
    </xf>
    <xf numFmtId="0" fontId="13" fillId="35" borderId="70" xfId="0" applyFont="1" applyFill="1" applyBorder="1" applyAlignment="1">
      <alignment horizontal="left" indent="1"/>
    </xf>
    <xf numFmtId="168" fontId="13" fillId="35" borderId="71" xfId="0" applyNumberFormat="1" applyFont="1" applyFill="1" applyBorder="1" applyAlignment="1">
      <alignment horizontal="right" indent="1"/>
    </xf>
    <xf numFmtId="168" fontId="13" fillId="35" borderId="72" xfId="0" applyNumberFormat="1" applyFont="1" applyFill="1" applyBorder="1" applyAlignment="1">
      <alignment horizontal="right" indent="1"/>
    </xf>
    <xf numFmtId="168" fontId="13" fillId="35" borderId="73" xfId="0" applyNumberFormat="1" applyFont="1" applyFill="1" applyBorder="1" applyAlignment="1">
      <alignment horizontal="right" indent="1"/>
    </xf>
    <xf numFmtId="168" fontId="13" fillId="35" borderId="22" xfId="0" applyNumberFormat="1" applyFont="1" applyFill="1" applyBorder="1" applyAlignment="1">
      <alignment horizontal="right" indent="1"/>
    </xf>
    <xf numFmtId="168" fontId="13" fillId="35" borderId="19" xfId="0" applyNumberFormat="1" applyFont="1" applyFill="1" applyBorder="1" applyAlignment="1">
      <alignment horizontal="right" indent="1"/>
    </xf>
    <xf numFmtId="168" fontId="13" fillId="35" borderId="40" xfId="0" applyNumberFormat="1" applyFont="1" applyFill="1" applyBorder="1" applyAlignment="1">
      <alignment horizontal="right" indent="1"/>
    </xf>
    <xf numFmtId="168" fontId="13" fillId="35" borderId="45" xfId="0" applyNumberFormat="1" applyFont="1" applyFill="1" applyBorder="1" applyAlignment="1">
      <alignment horizontal="right" indent="1"/>
    </xf>
    <xf numFmtId="0" fontId="13" fillId="35" borderId="23" xfId="0" applyFont="1" applyFill="1" applyBorder="1" applyAlignment="1">
      <alignment horizontal="left" indent="1"/>
    </xf>
    <xf numFmtId="168" fontId="13" fillId="35" borderId="24" xfId="0" applyNumberFormat="1" applyFont="1" applyFill="1" applyBorder="1" applyAlignment="1">
      <alignment horizontal="right" indent="1"/>
    </xf>
    <xf numFmtId="168" fontId="13" fillId="35" borderId="25" xfId="0" applyNumberFormat="1" applyFont="1" applyFill="1" applyBorder="1" applyAlignment="1">
      <alignment horizontal="right" indent="1"/>
    </xf>
    <xf numFmtId="168" fontId="13" fillId="35" borderId="69" xfId="0" applyNumberFormat="1" applyFont="1" applyFill="1" applyBorder="1" applyAlignment="1">
      <alignment horizontal="right" indent="1"/>
    </xf>
    <xf numFmtId="168" fontId="13" fillId="35" borderId="59" xfId="0" applyNumberFormat="1" applyFont="1" applyFill="1" applyBorder="1" applyAlignment="1">
      <alignment horizontal="right" indent="1"/>
    </xf>
    <xf numFmtId="3" fontId="13" fillId="0" borderId="0" xfId="0" applyNumberFormat="1" applyFont="1" applyFill="1" applyBorder="1" applyAlignment="1">
      <alignment horizontal="right" indent="1"/>
    </xf>
    <xf numFmtId="0" fontId="13" fillId="0" borderId="0" xfId="0" applyFont="1" applyFill="1" applyBorder="1" applyAlignment="1">
      <alignment horizontal="left" indent="2"/>
    </xf>
    <xf numFmtId="168" fontId="13" fillId="0" borderId="0" xfId="0" applyNumberFormat="1" applyFont="1" applyFill="1" applyBorder="1" applyAlignment="1">
      <alignment horizontal="right" indent="1"/>
    </xf>
    <xf numFmtId="0" fontId="13" fillId="0" borderId="0" xfId="0" applyFont="1" applyFill="1" applyBorder="1" applyAlignment="1">
      <alignment horizontal="left"/>
    </xf>
    <xf numFmtId="0" fontId="0" fillId="0" borderId="0" xfId="0" applyFont="1" applyFill="1" applyBorder="1" applyAlignment="1"/>
    <xf numFmtId="0" fontId="13" fillId="0" borderId="17" xfId="0" applyFont="1" applyFill="1" applyBorder="1" applyAlignment="1">
      <alignment horizontal="left"/>
    </xf>
    <xf numFmtId="168" fontId="13" fillId="39" borderId="69" xfId="0" applyNumberFormat="1" applyFont="1" applyFill="1" applyBorder="1" applyAlignment="1">
      <alignment horizontal="right" indent="1"/>
    </xf>
    <xf numFmtId="168" fontId="13" fillId="39" borderId="62" xfId="0" applyNumberFormat="1" applyFont="1" applyFill="1" applyBorder="1" applyAlignment="1">
      <alignment horizontal="right" indent="1"/>
    </xf>
    <xf numFmtId="0" fontId="13" fillId="0" borderId="21" xfId="0" applyFont="1" applyBorder="1" applyAlignment="1">
      <alignment horizontal="left" wrapText="1" indent="1"/>
    </xf>
    <xf numFmtId="168" fontId="13" fillId="39" borderId="19" xfId="0" applyNumberFormat="1" applyFont="1" applyFill="1" applyBorder="1" applyAlignment="1">
      <alignment horizontal="right" indent="1"/>
    </xf>
    <xf numFmtId="0" fontId="13" fillId="0" borderId="0" xfId="0" applyFont="1" applyBorder="1" applyAlignment="1">
      <alignment horizontal="left" wrapText="1" indent="1"/>
    </xf>
    <xf numFmtId="9" fontId="13" fillId="0" borderId="0" xfId="0" applyNumberFormat="1" applyFont="1" applyFill="1" applyBorder="1" applyAlignment="1">
      <alignment horizontal="center"/>
    </xf>
    <xf numFmtId="0" fontId="13" fillId="0" borderId="66" xfId="0" applyFont="1" applyFill="1" applyBorder="1" applyAlignment="1">
      <alignment horizontal="left" indent="1"/>
    </xf>
    <xf numFmtId="3" fontId="13" fillId="39" borderId="32" xfId="0" applyNumberFormat="1" applyFont="1" applyFill="1" applyBorder="1" applyAlignment="1">
      <alignment horizontal="right" indent="1"/>
    </xf>
    <xf numFmtId="0" fontId="13" fillId="0" borderId="6" xfId="0" applyFont="1" applyFill="1" applyBorder="1" applyAlignment="1">
      <alignment horizontal="left" indent="2"/>
    </xf>
    <xf numFmtId="165" fontId="13" fillId="39" borderId="59" xfId="0" applyNumberFormat="1" applyFont="1" applyFill="1" applyBorder="1" applyAlignment="1">
      <alignment horizontal="right" indent="1"/>
    </xf>
    <xf numFmtId="0" fontId="13" fillId="0" borderId="17" xfId="0" applyFont="1" applyBorder="1" applyAlignment="1">
      <alignment horizontal="left" indent="1"/>
    </xf>
    <xf numFmtId="165" fontId="13" fillId="35" borderId="74" xfId="0" applyNumberFormat="1" applyFont="1" applyFill="1" applyBorder="1" applyAlignment="1">
      <alignment horizontal="right" indent="1"/>
    </xf>
    <xf numFmtId="165" fontId="13" fillId="35" borderId="26" xfId="0" applyNumberFormat="1" applyFont="1" applyFill="1" applyBorder="1" applyAlignment="1">
      <alignment horizontal="right" indent="1"/>
    </xf>
    <xf numFmtId="165" fontId="13" fillId="35" borderId="27" xfId="0" applyNumberFormat="1" applyFont="1" applyFill="1" applyBorder="1" applyAlignment="1">
      <alignment horizontal="right" indent="1"/>
    </xf>
    <xf numFmtId="165" fontId="13" fillId="35" borderId="24" xfId="0" applyNumberFormat="1" applyFont="1" applyFill="1" applyBorder="1" applyAlignment="1">
      <alignment horizontal="right" indent="1"/>
    </xf>
    <xf numFmtId="165" fontId="13" fillId="35" borderId="35" xfId="0" applyNumberFormat="1" applyFont="1" applyFill="1" applyBorder="1" applyAlignment="1">
      <alignment horizontal="right" indent="1"/>
    </xf>
    <xf numFmtId="165" fontId="13" fillId="35" borderId="69" xfId="0" applyNumberFormat="1" applyFont="1" applyFill="1" applyBorder="1" applyAlignment="1">
      <alignment horizontal="right" indent="1"/>
    </xf>
    <xf numFmtId="3" fontId="13" fillId="39" borderId="36" xfId="0" applyNumberFormat="1" applyFont="1" applyFill="1" applyBorder="1" applyAlignment="1">
      <alignment horizontal="right" indent="1"/>
    </xf>
    <xf numFmtId="0" fontId="13" fillId="0" borderId="0" xfId="0" applyFont="1" applyFill="1" applyBorder="1" applyAlignment="1">
      <alignment horizontal="left" wrapText="1" indent="2"/>
    </xf>
    <xf numFmtId="0" fontId="29" fillId="0" borderId="0" xfId="0" applyFont="1" applyFill="1" applyBorder="1" applyAlignment="1"/>
    <xf numFmtId="3" fontId="13" fillId="39" borderId="58" xfId="0" applyNumberFormat="1" applyFont="1" applyFill="1" applyBorder="1" applyAlignment="1">
      <alignment horizontal="right" indent="1"/>
    </xf>
    <xf numFmtId="168" fontId="13" fillId="38" borderId="67" xfId="0" applyNumberFormat="1" applyFont="1" applyFill="1" applyBorder="1" applyAlignment="1">
      <alignment horizontal="right" indent="1"/>
    </xf>
    <xf numFmtId="3" fontId="13" fillId="39" borderId="29" xfId="0" applyNumberFormat="1" applyFont="1" applyFill="1" applyBorder="1" applyAlignment="1">
      <alignment horizontal="right" indent="1"/>
    </xf>
    <xf numFmtId="0" fontId="13" fillId="35" borderId="9" xfId="0" applyFont="1" applyFill="1" applyBorder="1" applyAlignment="1">
      <alignment horizontal="left" wrapText="1" indent="1"/>
    </xf>
    <xf numFmtId="0" fontId="13" fillId="0" borderId="68" xfId="0" applyFont="1" applyFill="1" applyBorder="1" applyAlignment="1">
      <alignment horizontal="left" indent="1"/>
    </xf>
    <xf numFmtId="165" fontId="0" fillId="0" borderId="0" xfId="0" applyNumberFormat="1" applyFont="1"/>
    <xf numFmtId="165" fontId="13" fillId="0" borderId="0" xfId="0" applyNumberFormat="1" applyFont="1" applyFill="1" applyBorder="1" applyAlignment="1">
      <alignment horizontal="center"/>
    </xf>
    <xf numFmtId="165" fontId="13" fillId="0" borderId="0" xfId="0" applyNumberFormat="1" applyFont="1" applyFill="1" applyBorder="1" applyAlignment="1">
      <alignment horizontal="right" indent="1"/>
    </xf>
    <xf numFmtId="0" fontId="13" fillId="0" borderId="21" xfId="0" applyFont="1" applyFill="1" applyBorder="1" applyAlignment="1">
      <alignment horizontal="left" wrapText="1" indent="1"/>
    </xf>
    <xf numFmtId="0" fontId="13" fillId="35" borderId="10" xfId="0" applyFont="1" applyFill="1" applyBorder="1" applyAlignment="1">
      <alignment horizontal="left" indent="1"/>
    </xf>
    <xf numFmtId="0" fontId="13" fillId="0" borderId="64" xfId="0" applyFont="1" applyFill="1" applyBorder="1" applyAlignment="1">
      <alignment horizontal="left" wrapText="1" indent="2"/>
    </xf>
    <xf numFmtId="3" fontId="13" fillId="38" borderId="76" xfId="0" applyNumberFormat="1" applyFont="1" applyFill="1" applyBorder="1" applyAlignment="1">
      <alignment horizontal="right" indent="1"/>
    </xf>
    <xf numFmtId="0" fontId="13" fillId="0" borderId="17" xfId="0" applyFont="1" applyFill="1" applyBorder="1" applyAlignment="1">
      <alignment horizontal="left" wrapText="1" indent="1"/>
    </xf>
    <xf numFmtId="3" fontId="13" fillId="38" borderId="33" xfId="0" applyNumberFormat="1" applyFont="1" applyFill="1" applyBorder="1" applyAlignment="1">
      <alignment horizontal="right" indent="1"/>
    </xf>
    <xf numFmtId="168" fontId="13" fillId="38" borderId="36" xfId="0" applyNumberFormat="1" applyFont="1" applyFill="1" applyBorder="1" applyAlignment="1">
      <alignment horizontal="right" indent="1"/>
    </xf>
    <xf numFmtId="3" fontId="13" fillId="39" borderId="77" xfId="0" applyNumberFormat="1" applyFont="1" applyFill="1" applyBorder="1" applyAlignment="1">
      <alignment horizontal="right" indent="1"/>
    </xf>
    <xf numFmtId="168" fontId="13" fillId="39" borderId="78" xfId="0" applyNumberFormat="1" applyFont="1" applyFill="1" applyBorder="1" applyAlignment="1">
      <alignment horizontal="right" indent="1"/>
    </xf>
    <xf numFmtId="3" fontId="0" fillId="0" borderId="0" xfId="0" applyNumberFormat="1" applyFont="1"/>
    <xf numFmtId="0" fontId="0" fillId="0" borderId="0" xfId="0" applyAlignment="1">
      <alignment horizontal="left" wrapText="1"/>
    </xf>
    <xf numFmtId="0" fontId="30" fillId="35" borderId="1" xfId="0" applyFont="1" applyFill="1" applyBorder="1" applyAlignment="1">
      <alignment horizontal="left" indent="8"/>
    </xf>
    <xf numFmtId="0" fontId="0" fillId="35" borderId="0" xfId="0" applyFill="1" applyBorder="1"/>
    <xf numFmtId="0" fontId="30" fillId="35" borderId="2" xfId="0" applyFont="1" applyFill="1" applyBorder="1" applyAlignment="1">
      <alignment horizontal="left"/>
    </xf>
    <xf numFmtId="0" fontId="23" fillId="35" borderId="6" xfId="0" applyFont="1" applyFill="1" applyBorder="1" applyAlignment="1"/>
    <xf numFmtId="0" fontId="23" fillId="35" borderId="7" xfId="0" applyFont="1" applyFill="1" applyBorder="1" applyAlignment="1"/>
    <xf numFmtId="0" fontId="23" fillId="35" borderId="8" xfId="0" applyFont="1" applyFill="1" applyBorder="1" applyAlignment="1"/>
    <xf numFmtId="0" fontId="0" fillId="0" borderId="0" xfId="0" applyFill="1"/>
    <xf numFmtId="0" fontId="21" fillId="36" borderId="9" xfId="0" applyFont="1" applyFill="1" applyBorder="1" applyAlignment="1">
      <alignment horizontal="center" vertical="center" wrapText="1"/>
    </xf>
    <xf numFmtId="0" fontId="21" fillId="36" borderId="11" xfId="0" applyFont="1" applyFill="1" applyBorder="1" applyAlignment="1">
      <alignment horizontal="center" vertical="center" wrapText="1"/>
    </xf>
    <xf numFmtId="0" fontId="24" fillId="37" borderId="12" xfId="0" applyFont="1" applyFill="1" applyBorder="1" applyAlignment="1">
      <alignment horizontal="left" indent="1"/>
    </xf>
    <xf numFmtId="0" fontId="24" fillId="37" borderId="55" xfId="0" applyFont="1" applyFill="1" applyBorder="1" applyAlignment="1">
      <alignment horizontal="left" indent="1"/>
    </xf>
    <xf numFmtId="0" fontId="24" fillId="37" borderId="13" xfId="0" applyFont="1" applyFill="1" applyBorder="1" applyAlignment="1">
      <alignment horizontal="center"/>
    </xf>
    <xf numFmtId="0" fontId="24" fillId="37" borderId="14" xfId="0" applyFont="1" applyFill="1" applyBorder="1" applyAlignment="1">
      <alignment horizontal="center"/>
    </xf>
    <xf numFmtId="3" fontId="23" fillId="39" borderId="18" xfId="0" applyNumberFormat="1" applyFont="1" applyFill="1" applyBorder="1" applyAlignment="1">
      <alignment horizontal="right" indent="1"/>
    </xf>
    <xf numFmtId="168" fontId="23" fillId="39" borderId="19" xfId="0" applyNumberFormat="1" applyFont="1" applyFill="1" applyBorder="1" applyAlignment="1">
      <alignment horizontal="right" indent="1"/>
    </xf>
    <xf numFmtId="0" fontId="13" fillId="0" borderId="63" xfId="0" applyFont="1" applyFill="1" applyBorder="1" applyAlignment="1">
      <alignment horizontal="left" indent="1"/>
    </xf>
    <xf numFmtId="0" fontId="24" fillId="36" borderId="74" xfId="0" applyFont="1" applyFill="1" applyBorder="1" applyAlignment="1">
      <alignment horizontal="center" wrapText="1"/>
    </xf>
    <xf numFmtId="0" fontId="24" fillId="36" borderId="65" xfId="0" applyFont="1" applyFill="1" applyBorder="1" applyAlignment="1">
      <alignment horizontal="center" wrapText="1"/>
    </xf>
    <xf numFmtId="0" fontId="24" fillId="36" borderId="79" xfId="0" applyFont="1" applyFill="1" applyBorder="1" applyAlignment="1">
      <alignment horizontal="center" wrapText="1"/>
    </xf>
    <xf numFmtId="0" fontId="24" fillId="36" borderId="16" xfId="0" applyFont="1" applyFill="1" applyBorder="1" applyAlignment="1">
      <alignment horizontal="center" wrapText="1"/>
    </xf>
    <xf numFmtId="167" fontId="13" fillId="39" borderId="29" xfId="0" applyNumberFormat="1" applyFont="1" applyFill="1" applyBorder="1" applyAlignment="1">
      <alignment horizontal="right" indent="1"/>
    </xf>
    <xf numFmtId="167" fontId="13" fillId="39" borderId="49" xfId="0" applyNumberFormat="1" applyFont="1" applyFill="1" applyBorder="1" applyAlignment="1">
      <alignment horizontal="right" indent="1"/>
    </xf>
    <xf numFmtId="167" fontId="13" fillId="39" borderId="33" xfId="0" applyNumberFormat="1" applyFont="1" applyFill="1" applyBorder="1" applyAlignment="1">
      <alignment horizontal="right" indent="1"/>
    </xf>
    <xf numFmtId="167" fontId="13" fillId="39" borderId="25" xfId="0" applyNumberFormat="1" applyFont="1" applyFill="1" applyBorder="1" applyAlignment="1">
      <alignment horizontal="right" indent="1"/>
    </xf>
    <xf numFmtId="0" fontId="29" fillId="0" borderId="0" xfId="0" applyFont="1" applyBorder="1" applyAlignment="1"/>
    <xf numFmtId="0" fontId="0" fillId="0" borderId="0" xfId="0" applyBorder="1" applyAlignment="1"/>
    <xf numFmtId="0" fontId="13" fillId="38" borderId="2" xfId="0" applyFont="1" applyFill="1" applyBorder="1" applyAlignment="1">
      <alignment horizontal="left" indent="1"/>
    </xf>
    <xf numFmtId="0" fontId="24" fillId="37" borderId="37" xfId="0" applyFont="1" applyFill="1" applyBorder="1" applyAlignment="1">
      <alignment horizontal="center"/>
    </xf>
    <xf numFmtId="49" fontId="13" fillId="0" borderId="45" xfId="0" applyNumberFormat="1" applyFont="1" applyBorder="1" applyAlignment="1">
      <alignment horizontal="left"/>
    </xf>
    <xf numFmtId="3" fontId="13" fillId="39" borderId="38" xfId="0" applyNumberFormat="1" applyFont="1" applyFill="1" applyBorder="1" applyAlignment="1">
      <alignment horizontal="right" indent="1"/>
    </xf>
    <xf numFmtId="49" fontId="13" fillId="0" borderId="40" xfId="0" applyNumberFormat="1" applyFont="1" applyBorder="1" applyAlignment="1">
      <alignment horizontal="left"/>
    </xf>
    <xf numFmtId="3" fontId="13" fillId="39" borderId="41" xfId="0" applyNumberFormat="1" applyFont="1" applyFill="1" applyBorder="1" applyAlignment="1">
      <alignment horizontal="right" indent="1"/>
    </xf>
    <xf numFmtId="49" fontId="13" fillId="0" borderId="62" xfId="0" applyNumberFormat="1" applyFont="1" applyBorder="1" applyAlignment="1">
      <alignment horizontal="left"/>
    </xf>
    <xf numFmtId="3" fontId="13" fillId="39" borderId="44" xfId="0" applyNumberFormat="1" applyFont="1" applyFill="1" applyBorder="1" applyAlignment="1">
      <alignment horizontal="right" indent="1"/>
    </xf>
    <xf numFmtId="0" fontId="23" fillId="0" borderId="46" xfId="0" applyFont="1" applyBorder="1" applyAlignment="1">
      <alignment horizontal="left" indent="1"/>
    </xf>
    <xf numFmtId="3" fontId="23" fillId="39" borderId="47" xfId="0" applyNumberFormat="1" applyFont="1" applyFill="1" applyBorder="1" applyAlignment="1">
      <alignment horizontal="right" indent="1"/>
    </xf>
    <xf numFmtId="3" fontId="23" fillId="39" borderId="48" xfId="0" applyNumberFormat="1" applyFont="1" applyFill="1" applyBorder="1" applyAlignment="1">
      <alignment horizontal="right" indent="1"/>
    </xf>
    <xf numFmtId="168" fontId="23" fillId="39" borderId="46" xfId="0" applyNumberFormat="1" applyFont="1" applyFill="1" applyBorder="1" applyAlignment="1">
      <alignment horizontal="right" indent="1"/>
    </xf>
    <xf numFmtId="0" fontId="0" fillId="0" borderId="0" xfId="0" applyAlignment="1"/>
    <xf numFmtId="0" fontId="24" fillId="37" borderId="12" xfId="0" applyFont="1" applyFill="1" applyBorder="1" applyAlignment="1">
      <alignment horizontal="center"/>
    </xf>
    <xf numFmtId="168" fontId="13" fillId="39" borderId="49" xfId="0" applyNumberFormat="1" applyFont="1" applyFill="1" applyBorder="1" applyAlignment="1">
      <alignment horizontal="right" indent="1"/>
    </xf>
    <xf numFmtId="0" fontId="13" fillId="0" borderId="62" xfId="0" applyFont="1" applyFill="1" applyBorder="1" applyAlignment="1">
      <alignment horizontal="left" indent="1"/>
    </xf>
    <xf numFmtId="0" fontId="23" fillId="0" borderId="46" xfId="0" applyFont="1" applyFill="1" applyBorder="1" applyAlignment="1">
      <alignment horizontal="left" indent="1"/>
    </xf>
    <xf numFmtId="0" fontId="23" fillId="0" borderId="0" xfId="0" applyFont="1" applyFill="1" applyBorder="1" applyAlignment="1">
      <alignment horizontal="left" indent="1"/>
    </xf>
    <xf numFmtId="0" fontId="23" fillId="0" borderId="61" xfId="0" applyFont="1" applyFill="1" applyBorder="1" applyAlignment="1">
      <alignment horizontal="left" indent="1"/>
    </xf>
    <xf numFmtId="3" fontId="23" fillId="39" borderId="33" xfId="0" applyNumberFormat="1" applyFont="1" applyFill="1" applyBorder="1" applyAlignment="1">
      <alignment horizontal="right" indent="1"/>
    </xf>
    <xf numFmtId="168" fontId="23" fillId="39" borderId="48" xfId="0" applyNumberFormat="1" applyFont="1" applyFill="1" applyBorder="1" applyAlignment="1">
      <alignment horizontal="right" indent="1"/>
    </xf>
    <xf numFmtId="0" fontId="24" fillId="37" borderId="53" xfId="0" applyFont="1" applyFill="1" applyBorder="1" applyAlignment="1">
      <alignment horizontal="center"/>
    </xf>
    <xf numFmtId="0" fontId="24" fillId="37" borderId="27" xfId="0" applyFont="1" applyFill="1" applyBorder="1" applyAlignment="1">
      <alignment horizontal="center"/>
    </xf>
    <xf numFmtId="168" fontId="13" fillId="39" borderId="56" xfId="0" applyNumberFormat="1" applyFont="1" applyFill="1" applyBorder="1" applyAlignment="1">
      <alignment horizontal="right" indent="1"/>
    </xf>
    <xf numFmtId="3" fontId="23" fillId="39" borderId="52" xfId="0" applyNumberFormat="1" applyFont="1" applyFill="1" applyBorder="1" applyAlignment="1">
      <alignment horizontal="right" indent="1"/>
    </xf>
    <xf numFmtId="0" fontId="0" fillId="0" borderId="0" xfId="0" applyFont="1" applyFill="1" applyBorder="1" applyAlignment="1">
      <alignment horizontal="left" indent="1"/>
    </xf>
    <xf numFmtId="0" fontId="31" fillId="0" borderId="0" xfId="34" applyFont="1" applyFill="1" applyBorder="1" applyAlignment="1" applyProtection="1">
      <alignment horizontal="left"/>
    </xf>
    <xf numFmtId="3" fontId="23" fillId="0" borderId="0" xfId="0" applyNumberFormat="1" applyFont="1" applyFill="1" applyBorder="1" applyAlignment="1">
      <alignment horizontal="center"/>
    </xf>
    <xf numFmtId="168" fontId="23" fillId="0" borderId="0" xfId="0" applyNumberFormat="1" applyFont="1" applyFill="1" applyBorder="1" applyAlignment="1">
      <alignment horizontal="center"/>
    </xf>
    <xf numFmtId="3" fontId="23" fillId="39" borderId="80" xfId="0" applyNumberFormat="1" applyFont="1" applyFill="1" applyBorder="1" applyAlignment="1">
      <alignment horizontal="right" indent="1"/>
    </xf>
    <xf numFmtId="0" fontId="24" fillId="37" borderId="65" xfId="0" applyFont="1" applyFill="1" applyBorder="1" applyAlignment="1">
      <alignment horizontal="center"/>
    </xf>
    <xf numFmtId="0" fontId="0" fillId="0" borderId="0" xfId="0" applyAlignment="1">
      <alignment wrapText="1"/>
    </xf>
    <xf numFmtId="3" fontId="0" fillId="0" borderId="0" xfId="0" applyNumberFormat="1" applyFill="1" applyAlignment="1"/>
    <xf numFmtId="3" fontId="13" fillId="39" borderId="45" xfId="0" applyNumberFormat="1" applyFont="1" applyFill="1" applyBorder="1" applyAlignment="1">
      <alignment horizontal="right" indent="1"/>
    </xf>
    <xf numFmtId="3" fontId="13" fillId="39" borderId="25" xfId="0" applyNumberFormat="1" applyFont="1" applyFill="1" applyBorder="1" applyAlignment="1">
      <alignment horizontal="right" indent="1"/>
    </xf>
    <xf numFmtId="168" fontId="13" fillId="39" borderId="59" xfId="0" applyNumberFormat="1" applyFont="1" applyFill="1" applyBorder="1" applyAlignment="1">
      <alignment horizontal="right" indent="1"/>
    </xf>
    <xf numFmtId="0" fontId="0" fillId="0" borderId="0" xfId="0" applyFill="1" applyBorder="1" applyAlignment="1"/>
    <xf numFmtId="0" fontId="24" fillId="0" borderId="0" xfId="0" applyFont="1" applyFill="1" applyBorder="1" applyAlignment="1">
      <alignment horizontal="center"/>
    </xf>
    <xf numFmtId="0" fontId="13" fillId="0" borderId="82" xfId="0" applyFont="1" applyBorder="1" applyAlignment="1">
      <alignment horizontal="left" indent="1"/>
    </xf>
    <xf numFmtId="0" fontId="13" fillId="0" borderId="83" xfId="0" applyFont="1" applyBorder="1" applyAlignment="1">
      <alignment horizontal="left" indent="1"/>
    </xf>
    <xf numFmtId="3" fontId="13" fillId="39" borderId="67" xfId="0" applyNumberFormat="1" applyFont="1" applyFill="1" applyBorder="1" applyAlignment="1">
      <alignment horizontal="right" indent="1"/>
    </xf>
    <xf numFmtId="165" fontId="13" fillId="39" borderId="24" xfId="0" applyNumberFormat="1" applyFont="1" applyFill="1" applyBorder="1" applyAlignment="1">
      <alignment horizontal="right" indent="1"/>
    </xf>
    <xf numFmtId="165" fontId="13" fillId="39" borderId="36" xfId="0" applyNumberFormat="1" applyFont="1" applyFill="1" applyBorder="1" applyAlignment="1">
      <alignment horizontal="right" indent="1"/>
    </xf>
    <xf numFmtId="168" fontId="23" fillId="39" borderId="32" xfId="0" applyNumberFormat="1" applyFont="1" applyFill="1" applyBorder="1" applyAlignment="1">
      <alignment horizontal="right" indent="1"/>
    </xf>
    <xf numFmtId="0" fontId="32" fillId="0" borderId="0" xfId="0" applyFont="1" applyAlignment="1"/>
    <xf numFmtId="3" fontId="23" fillId="39" borderId="38" xfId="0" applyNumberFormat="1" applyFont="1" applyFill="1" applyBorder="1" applyAlignment="1">
      <alignment horizontal="right" indent="1"/>
    </xf>
    <xf numFmtId="168" fontId="23" fillId="39" borderId="67" xfId="0" applyNumberFormat="1" applyFont="1" applyFill="1" applyBorder="1" applyAlignment="1">
      <alignment horizontal="right" indent="1"/>
    </xf>
    <xf numFmtId="3" fontId="13" fillId="39" borderId="84" xfId="0" applyNumberFormat="1" applyFont="1" applyFill="1" applyBorder="1" applyAlignment="1">
      <alignment horizontal="right" indent="1"/>
    </xf>
    <xf numFmtId="168" fontId="13" fillId="39" borderId="81" xfId="0" applyNumberFormat="1" applyFont="1" applyFill="1" applyBorder="1" applyAlignment="1">
      <alignment horizontal="right" indent="1"/>
    </xf>
    <xf numFmtId="3" fontId="23" fillId="0" borderId="0" xfId="0" applyNumberFormat="1" applyFont="1" applyFill="1" applyBorder="1" applyAlignment="1">
      <alignment horizontal="right" indent="1"/>
    </xf>
    <xf numFmtId="168" fontId="23" fillId="0" borderId="0" xfId="0" applyNumberFormat="1" applyFont="1" applyFill="1" applyBorder="1" applyAlignment="1">
      <alignment horizontal="right" indent="1"/>
    </xf>
    <xf numFmtId="0" fontId="13" fillId="0" borderId="57" xfId="0" applyFont="1" applyBorder="1" applyAlignment="1">
      <alignment horizontal="left" indent="1"/>
    </xf>
    <xf numFmtId="165" fontId="0" fillId="0" borderId="0" xfId="0" applyNumberFormat="1"/>
    <xf numFmtId="0" fontId="23" fillId="0" borderId="17" xfId="0" applyFont="1" applyFill="1" applyBorder="1" applyAlignment="1">
      <alignment horizontal="left" indent="1"/>
    </xf>
    <xf numFmtId="168" fontId="23" fillId="39" borderId="20" xfId="0" applyNumberFormat="1" applyFont="1" applyFill="1" applyBorder="1" applyAlignment="1">
      <alignment horizontal="right" indent="1"/>
    </xf>
    <xf numFmtId="0" fontId="13" fillId="2" borderId="86" xfId="0" applyFont="1" applyFill="1" applyBorder="1" applyAlignment="1">
      <alignment horizontal="left" wrapText="1" indent="1"/>
    </xf>
    <xf numFmtId="0" fontId="0" fillId="2" borderId="87" xfId="0" applyFill="1" applyBorder="1" applyAlignment="1">
      <alignment horizontal="left" indent="1"/>
    </xf>
    <xf numFmtId="0" fontId="56" fillId="37" borderId="54" xfId="34" applyFont="1" applyFill="1" applyBorder="1" applyAlignment="1" applyProtection="1">
      <alignment horizontal="left" indent="1"/>
    </xf>
    <xf numFmtId="0" fontId="57" fillId="37" borderId="12" xfId="0" applyFont="1" applyFill="1" applyBorder="1" applyAlignment="1">
      <alignment horizontal="center"/>
    </xf>
    <xf numFmtId="0" fontId="57" fillId="37" borderId="14" xfId="0" applyFont="1" applyFill="1" applyBorder="1" applyAlignment="1">
      <alignment horizontal="center"/>
    </xf>
    <xf numFmtId="0" fontId="57" fillId="37" borderId="54" xfId="0" applyFont="1" applyFill="1" applyBorder="1" applyAlignment="1">
      <alignment horizontal="center"/>
    </xf>
    <xf numFmtId="0" fontId="57" fillId="37" borderId="55" xfId="0" applyFont="1" applyFill="1" applyBorder="1" applyAlignment="1">
      <alignment horizontal="center"/>
    </xf>
    <xf numFmtId="3" fontId="13" fillId="38" borderId="50" xfId="0" applyNumberFormat="1" applyFont="1" applyFill="1" applyBorder="1" applyAlignment="1">
      <alignment horizontal="right" indent="1"/>
    </xf>
    <xf numFmtId="3" fontId="13" fillId="38" borderId="88" xfId="0" applyNumberFormat="1" applyFont="1" applyFill="1" applyBorder="1" applyAlignment="1">
      <alignment horizontal="right" indent="1"/>
    </xf>
    <xf numFmtId="168" fontId="13" fillId="38" borderId="89" xfId="0" applyNumberFormat="1" applyFont="1" applyFill="1" applyBorder="1" applyAlignment="1">
      <alignment horizontal="right" indent="1"/>
    </xf>
    <xf numFmtId="3" fontId="13" fillId="38" borderId="90" xfId="0" applyNumberFormat="1" applyFont="1" applyFill="1" applyBorder="1" applyAlignment="1">
      <alignment horizontal="right" indent="1"/>
    </xf>
    <xf numFmtId="168" fontId="13" fillId="38" borderId="91" xfId="0" applyNumberFormat="1" applyFont="1" applyFill="1" applyBorder="1" applyAlignment="1">
      <alignment horizontal="right" indent="1"/>
    </xf>
    <xf numFmtId="168" fontId="13" fillId="38" borderId="92" xfId="0" applyNumberFormat="1" applyFont="1" applyFill="1" applyBorder="1" applyAlignment="1">
      <alignment horizontal="right" indent="1"/>
    </xf>
    <xf numFmtId="3" fontId="13" fillId="38" borderId="93" xfId="0" applyNumberFormat="1" applyFont="1" applyFill="1" applyBorder="1" applyAlignment="1">
      <alignment horizontal="right" indent="1"/>
    </xf>
    <xf numFmtId="3" fontId="13" fillId="38" borderId="94" xfId="0" applyNumberFormat="1" applyFont="1" applyFill="1" applyBorder="1" applyAlignment="1">
      <alignment horizontal="right" indent="1"/>
    </xf>
    <xf numFmtId="3" fontId="13" fillId="38" borderId="17" xfId="0" applyNumberFormat="1" applyFont="1" applyFill="1" applyBorder="1" applyAlignment="1">
      <alignment horizontal="right" indent="1"/>
    </xf>
    <xf numFmtId="3" fontId="13" fillId="38" borderId="95" xfId="0" applyNumberFormat="1" applyFont="1" applyFill="1" applyBorder="1" applyAlignment="1">
      <alignment horizontal="right" indent="1"/>
    </xf>
    <xf numFmtId="3" fontId="13" fillId="38" borderId="96" xfId="0" applyNumberFormat="1" applyFont="1" applyFill="1" applyBorder="1" applyAlignment="1">
      <alignment horizontal="right" indent="1"/>
    </xf>
    <xf numFmtId="168" fontId="13" fillId="38" borderId="97" xfId="0" applyNumberFormat="1" applyFont="1" applyFill="1" applyBorder="1" applyAlignment="1">
      <alignment horizontal="right" indent="1"/>
    </xf>
    <xf numFmtId="168" fontId="13" fillId="38" borderId="98" xfId="0" applyNumberFormat="1" applyFont="1" applyFill="1" applyBorder="1" applyAlignment="1">
      <alignment horizontal="right" indent="1"/>
    </xf>
    <xf numFmtId="3" fontId="13" fillId="38" borderId="64" xfId="0" applyNumberFormat="1" applyFont="1" applyFill="1" applyBorder="1" applyAlignment="1">
      <alignment horizontal="right" indent="1"/>
    </xf>
    <xf numFmtId="3" fontId="13" fillId="38" borderId="99" xfId="0" applyNumberFormat="1" applyFont="1" applyFill="1" applyBorder="1" applyAlignment="1">
      <alignment horizontal="right" indent="1"/>
    </xf>
    <xf numFmtId="3" fontId="13" fillId="38" borderId="100" xfId="0" applyNumberFormat="1" applyFont="1" applyFill="1" applyBorder="1" applyAlignment="1">
      <alignment horizontal="right" indent="1"/>
    </xf>
    <xf numFmtId="3" fontId="13" fillId="38" borderId="101" xfId="0" applyNumberFormat="1" applyFont="1" applyFill="1" applyBorder="1" applyAlignment="1">
      <alignment horizontal="right" indent="1"/>
    </xf>
    <xf numFmtId="0" fontId="56" fillId="37" borderId="102" xfId="34" applyFont="1" applyFill="1" applyBorder="1" applyAlignment="1" applyProtection="1">
      <alignment horizontal="left" wrapText="1" indent="1"/>
    </xf>
    <xf numFmtId="0" fontId="57" fillId="37" borderId="103" xfId="0" applyFont="1" applyFill="1" applyBorder="1" applyAlignment="1">
      <alignment horizontal="center"/>
    </xf>
    <xf numFmtId="0" fontId="57" fillId="37" borderId="104" xfId="0" applyFont="1" applyFill="1" applyBorder="1" applyAlignment="1">
      <alignment horizontal="center"/>
    </xf>
    <xf numFmtId="0" fontId="57" fillId="37" borderId="105" xfId="0" applyFont="1" applyFill="1" applyBorder="1" applyAlignment="1">
      <alignment horizontal="center"/>
    </xf>
    <xf numFmtId="0" fontId="57" fillId="37" borderId="106" xfId="0" applyFont="1" applyFill="1" applyBorder="1" applyAlignment="1">
      <alignment horizontal="center"/>
    </xf>
    <xf numFmtId="168" fontId="13" fillId="39" borderId="108" xfId="0" applyNumberFormat="1" applyFont="1" applyFill="1" applyBorder="1" applyAlignment="1">
      <alignment horizontal="right" indent="1"/>
    </xf>
    <xf numFmtId="0" fontId="13" fillId="0" borderId="109" xfId="0" applyFont="1" applyBorder="1" applyAlignment="1">
      <alignment horizontal="left" indent="1"/>
    </xf>
    <xf numFmtId="168" fontId="13" fillId="39" borderId="110" xfId="0" applyNumberFormat="1" applyFont="1" applyFill="1" applyBorder="1" applyAlignment="1">
      <alignment horizontal="right" indent="1"/>
    </xf>
    <xf numFmtId="3" fontId="13" fillId="38" borderId="112" xfId="0" applyNumberFormat="1" applyFont="1" applyFill="1" applyBorder="1" applyAlignment="1">
      <alignment horizontal="right" indent="1"/>
    </xf>
    <xf numFmtId="168" fontId="13" fillId="38" borderId="113" xfId="0" applyNumberFormat="1" applyFont="1" applyFill="1" applyBorder="1" applyAlignment="1">
      <alignment horizontal="right" indent="1"/>
    </xf>
    <xf numFmtId="168" fontId="13" fillId="39" borderId="114" xfId="0" applyNumberFormat="1" applyFont="1" applyFill="1" applyBorder="1" applyAlignment="1">
      <alignment horizontal="right" indent="1"/>
    </xf>
    <xf numFmtId="3" fontId="13" fillId="38" borderId="115" xfId="0" applyNumberFormat="1" applyFont="1" applyFill="1" applyBorder="1" applyAlignment="1">
      <alignment horizontal="right" indent="1"/>
    </xf>
    <xf numFmtId="3" fontId="13" fillId="38" borderId="116" xfId="0" applyNumberFormat="1" applyFont="1" applyFill="1" applyBorder="1" applyAlignment="1">
      <alignment horizontal="right" indent="1"/>
    </xf>
    <xf numFmtId="3" fontId="13" fillId="38" borderId="117" xfId="0" applyNumberFormat="1" applyFont="1" applyFill="1" applyBorder="1" applyAlignment="1">
      <alignment horizontal="right" indent="1"/>
    </xf>
    <xf numFmtId="3" fontId="13" fillId="38" borderId="118" xfId="0" applyNumberFormat="1" applyFont="1" applyFill="1" applyBorder="1" applyAlignment="1">
      <alignment horizontal="right" indent="1"/>
    </xf>
    <xf numFmtId="3" fontId="13" fillId="38" borderId="97" xfId="0" applyNumberFormat="1" applyFont="1" applyFill="1" applyBorder="1" applyAlignment="1">
      <alignment horizontal="right" indent="1"/>
    </xf>
    <xf numFmtId="3" fontId="13" fillId="38" borderId="56" xfId="0" applyNumberFormat="1" applyFont="1" applyFill="1" applyBorder="1" applyAlignment="1">
      <alignment horizontal="right" indent="1"/>
    </xf>
    <xf numFmtId="3" fontId="13" fillId="38" borderId="67" xfId="0" applyNumberFormat="1" applyFont="1" applyFill="1" applyBorder="1" applyAlignment="1">
      <alignment horizontal="right" indent="1"/>
    </xf>
    <xf numFmtId="168" fontId="13" fillId="38" borderId="39" xfId="0" applyNumberFormat="1" applyFont="1" applyFill="1" applyBorder="1" applyAlignment="1">
      <alignment horizontal="right" indent="1"/>
    </xf>
    <xf numFmtId="3" fontId="13" fillId="38" borderId="19" xfId="0" applyNumberFormat="1" applyFont="1" applyFill="1" applyBorder="1" applyAlignment="1">
      <alignment horizontal="right" indent="1"/>
    </xf>
    <xf numFmtId="165" fontId="13" fillId="38" borderId="27" xfId="0" applyNumberFormat="1" applyFont="1" applyFill="1" applyBorder="1" applyAlignment="1">
      <alignment horizontal="right" indent="1"/>
    </xf>
    <xf numFmtId="165" fontId="13" fillId="38" borderId="69" xfId="0" applyNumberFormat="1" applyFont="1" applyFill="1" applyBorder="1" applyAlignment="1">
      <alignment horizontal="right" indent="1"/>
    </xf>
    <xf numFmtId="3" fontId="13" fillId="38" borderId="84" xfId="0" applyNumberFormat="1" applyFont="1" applyFill="1" applyBorder="1" applyAlignment="1">
      <alignment horizontal="right" indent="1"/>
    </xf>
    <xf numFmtId="0" fontId="13" fillId="0" borderId="17" xfId="0" applyFont="1" applyFill="1" applyBorder="1" applyAlignment="1">
      <alignment horizontal="left" indent="1"/>
    </xf>
    <xf numFmtId="0" fontId="13" fillId="0" borderId="21" xfId="0" applyFont="1" applyFill="1" applyBorder="1" applyAlignment="1">
      <alignment horizontal="left" indent="1"/>
    </xf>
    <xf numFmtId="3" fontId="13" fillId="38" borderId="141" xfId="0" applyNumberFormat="1" applyFont="1" applyFill="1" applyBorder="1" applyAlignment="1">
      <alignment horizontal="right" indent="1"/>
    </xf>
    <xf numFmtId="168" fontId="13" fillId="38" borderId="81" xfId="0" applyNumberFormat="1" applyFont="1" applyFill="1" applyBorder="1" applyAlignment="1">
      <alignment horizontal="right" indent="1"/>
    </xf>
    <xf numFmtId="168" fontId="13" fillId="38" borderId="142" xfId="0" applyNumberFormat="1" applyFont="1" applyFill="1" applyBorder="1" applyAlignment="1">
      <alignment horizontal="right" indent="1"/>
    </xf>
    <xf numFmtId="168" fontId="13" fillId="38" borderId="143" xfId="0" applyNumberFormat="1" applyFont="1" applyFill="1" applyBorder="1" applyAlignment="1">
      <alignment horizontal="right" indent="1"/>
    </xf>
    <xf numFmtId="0" fontId="13" fillId="35" borderId="17" xfId="0" applyFont="1" applyFill="1" applyBorder="1" applyAlignment="1">
      <alignment horizontal="left" indent="1"/>
    </xf>
    <xf numFmtId="3" fontId="13" fillId="38" borderId="144" xfId="0" applyNumberFormat="1" applyFont="1" applyFill="1" applyBorder="1" applyAlignment="1">
      <alignment horizontal="right" indent="1"/>
    </xf>
    <xf numFmtId="3" fontId="13" fillId="38" borderId="129" xfId="0" applyNumberFormat="1" applyFont="1" applyFill="1" applyBorder="1" applyAlignment="1">
      <alignment horizontal="right" indent="1"/>
    </xf>
    <xf numFmtId="0" fontId="29" fillId="0" borderId="0" xfId="0" applyFont="1" applyFill="1" applyBorder="1" applyAlignment="1">
      <alignment horizontal="left"/>
    </xf>
    <xf numFmtId="3" fontId="13" fillId="39" borderId="22" xfId="0" applyNumberFormat="1" applyFont="1" applyFill="1" applyBorder="1" applyAlignment="1">
      <alignment horizontal="right" indent="1"/>
    </xf>
    <xf numFmtId="3" fontId="13" fillId="39" borderId="58" xfId="0" applyNumberFormat="1" applyFont="1" applyFill="1" applyBorder="1" applyAlignment="1">
      <alignment horizontal="right" indent="1"/>
    </xf>
    <xf numFmtId="3" fontId="13" fillId="39" borderId="19" xfId="0" applyNumberFormat="1" applyFont="1" applyFill="1" applyBorder="1" applyAlignment="1">
      <alignment horizontal="right" indent="1"/>
    </xf>
    <xf numFmtId="3" fontId="13" fillId="39" borderId="81" xfId="0" applyNumberFormat="1" applyFont="1" applyFill="1" applyBorder="1" applyAlignment="1">
      <alignment horizontal="right" indent="1"/>
    </xf>
    <xf numFmtId="0" fontId="13" fillId="0" borderId="21" xfId="0" applyFont="1" applyBorder="1" applyAlignment="1">
      <alignment horizontal="left" indent="1"/>
    </xf>
    <xf numFmtId="0" fontId="13" fillId="0" borderId="82" xfId="0" applyFont="1" applyBorder="1" applyAlignment="1">
      <alignment horizontal="left" indent="1"/>
    </xf>
    <xf numFmtId="0" fontId="13" fillId="0" borderId="146" xfId="0" applyFont="1" applyBorder="1" applyAlignment="1">
      <alignment horizontal="left" indent="1"/>
    </xf>
    <xf numFmtId="0" fontId="13" fillId="0" borderId="147" xfId="0" applyFont="1" applyBorder="1" applyAlignment="1">
      <alignment horizontal="left" indent="1"/>
    </xf>
    <xf numFmtId="0" fontId="13" fillId="0" borderId="124" xfId="0" applyFont="1" applyBorder="1" applyAlignment="1">
      <alignment horizontal="left" indent="1"/>
    </xf>
    <xf numFmtId="0" fontId="29" fillId="0" borderId="0" xfId="0" applyFont="1" applyFill="1" applyBorder="1" applyAlignment="1">
      <alignment horizontal="left"/>
    </xf>
    <xf numFmtId="0" fontId="24" fillId="37" borderId="12" xfId="0" applyFont="1" applyFill="1" applyBorder="1" applyAlignment="1">
      <alignment horizontal="center"/>
    </xf>
    <xf numFmtId="0" fontId="24" fillId="37" borderId="55" xfId="0" applyFont="1" applyFill="1" applyBorder="1" applyAlignment="1">
      <alignment horizontal="center"/>
    </xf>
    <xf numFmtId="0" fontId="24" fillId="37" borderId="54" xfId="0" applyFont="1" applyFill="1" applyBorder="1" applyAlignment="1">
      <alignment horizontal="center"/>
    </xf>
    <xf numFmtId="0" fontId="24" fillId="37" borderId="54" xfId="0" applyFont="1" applyFill="1" applyBorder="1" applyAlignment="1">
      <alignment horizontal="left" wrapText="1" indent="1"/>
    </xf>
    <xf numFmtId="0" fontId="24" fillId="37" borderId="13" xfId="0" applyFont="1" applyFill="1" applyBorder="1" applyAlignment="1">
      <alignment horizontal="center" wrapText="1"/>
    </xf>
    <xf numFmtId="0" fontId="24" fillId="37" borderId="14" xfId="0" applyFont="1" applyFill="1" applyBorder="1" applyAlignment="1">
      <alignment horizontal="center" wrapText="1"/>
    </xf>
    <xf numFmtId="0" fontId="24" fillId="37" borderId="3" xfId="0" applyFont="1" applyFill="1" applyBorder="1" applyAlignment="1">
      <alignment horizontal="center" wrapText="1"/>
    </xf>
    <xf numFmtId="165" fontId="13" fillId="35" borderId="71" xfId="0" applyNumberFormat="1" applyFont="1" applyFill="1" applyBorder="1" applyAlignment="1">
      <alignment horizontal="right" indent="1"/>
    </xf>
    <xf numFmtId="165" fontId="13" fillId="35" borderId="72" xfId="0" applyNumberFormat="1" applyFont="1" applyFill="1" applyBorder="1" applyAlignment="1">
      <alignment horizontal="right" indent="1"/>
    </xf>
    <xf numFmtId="165" fontId="13" fillId="35" borderId="73" xfId="0" applyNumberFormat="1" applyFont="1" applyFill="1" applyBorder="1" applyAlignment="1">
      <alignment horizontal="right" indent="1"/>
    </xf>
    <xf numFmtId="165" fontId="13" fillId="35" borderId="25" xfId="0" applyNumberFormat="1" applyFont="1" applyFill="1" applyBorder="1" applyAlignment="1">
      <alignment horizontal="right" indent="1"/>
    </xf>
    <xf numFmtId="0" fontId="13" fillId="35" borderId="21" xfId="0" applyFont="1" applyFill="1" applyBorder="1" applyAlignment="1">
      <alignment horizontal="left" indent="1"/>
    </xf>
    <xf numFmtId="168" fontId="13" fillId="38" borderId="17" xfId="0" applyNumberFormat="1" applyFont="1" applyFill="1" applyBorder="1" applyAlignment="1">
      <alignment horizontal="right" indent="1"/>
    </xf>
    <xf numFmtId="168" fontId="13" fillId="38" borderId="95" xfId="0" applyNumberFormat="1" applyFont="1" applyFill="1" applyBorder="1" applyAlignment="1">
      <alignment horizontal="right" indent="1"/>
    </xf>
    <xf numFmtId="3" fontId="13" fillId="39" borderId="151" xfId="0" applyNumberFormat="1" applyFont="1" applyFill="1" applyBorder="1" applyAlignment="1">
      <alignment horizontal="right" indent="1"/>
    </xf>
    <xf numFmtId="168" fontId="13" fillId="39" borderId="152" xfId="0" applyNumberFormat="1" applyFont="1" applyFill="1" applyBorder="1" applyAlignment="1">
      <alignment horizontal="right" indent="1"/>
    </xf>
    <xf numFmtId="3" fontId="13" fillId="38" borderId="130" xfId="0" applyNumberFormat="1" applyFont="1" applyFill="1" applyBorder="1" applyAlignment="1">
      <alignment horizontal="right" indent="1"/>
    </xf>
    <xf numFmtId="3" fontId="13" fillId="38" borderId="153" xfId="0" applyNumberFormat="1" applyFont="1" applyFill="1" applyBorder="1" applyAlignment="1">
      <alignment horizontal="right" indent="1"/>
    </xf>
    <xf numFmtId="3" fontId="13" fillId="38" borderId="154" xfId="0" applyNumberFormat="1" applyFont="1" applyFill="1" applyBorder="1" applyAlignment="1">
      <alignment horizontal="right" indent="1"/>
    </xf>
    <xf numFmtId="3" fontId="13" fillId="38" borderId="155" xfId="0" applyNumberFormat="1" applyFont="1" applyFill="1" applyBorder="1" applyAlignment="1">
      <alignment horizontal="right" indent="1"/>
    </xf>
    <xf numFmtId="0" fontId="13" fillId="0" borderId="158" xfId="0" applyFont="1" applyBorder="1" applyAlignment="1">
      <alignment horizontal="left" indent="1"/>
    </xf>
    <xf numFmtId="0" fontId="14" fillId="37" borderId="160" xfId="0" applyFont="1" applyFill="1" applyBorder="1" applyAlignment="1">
      <alignment horizontal="center"/>
    </xf>
    <xf numFmtId="0" fontId="14" fillId="37" borderId="161" xfId="0" applyFont="1" applyFill="1" applyBorder="1" applyAlignment="1">
      <alignment horizontal="center"/>
    </xf>
    <xf numFmtId="0" fontId="14" fillId="37" borderId="162" xfId="0" applyFont="1" applyFill="1" applyBorder="1" applyAlignment="1">
      <alignment horizontal="center"/>
    </xf>
    <xf numFmtId="0" fontId="13" fillId="38" borderId="0" xfId="0" applyFont="1" applyFill="1" applyBorder="1" applyAlignment="1">
      <alignment horizontal="left" wrapText="1" indent="1"/>
    </xf>
    <xf numFmtId="0" fontId="13" fillId="38" borderId="1" xfId="0" applyFont="1" applyFill="1" applyBorder="1" applyAlignment="1">
      <alignment horizontal="left" wrapText="1" indent="1"/>
    </xf>
    <xf numFmtId="0" fontId="13" fillId="38" borderId="2" xfId="0" applyFont="1" applyFill="1" applyBorder="1" applyAlignment="1">
      <alignment horizontal="left" wrapText="1" indent="1"/>
    </xf>
    <xf numFmtId="0" fontId="13" fillId="0" borderId="17" xfId="0" applyFont="1" applyFill="1" applyBorder="1" applyAlignment="1">
      <alignment horizontal="left" indent="1"/>
    </xf>
    <xf numFmtId="0" fontId="13" fillId="0" borderId="23" xfId="0" applyFont="1" applyFill="1" applyBorder="1" applyAlignment="1">
      <alignment horizontal="left" indent="1"/>
    </xf>
    <xf numFmtId="0" fontId="15" fillId="38" borderId="1" xfId="0" applyFont="1" applyFill="1" applyBorder="1" applyAlignment="1">
      <alignment horizontal="left" wrapText="1" indent="1"/>
    </xf>
    <xf numFmtId="0" fontId="15" fillId="38" borderId="0" xfId="0" applyFont="1" applyFill="1" applyBorder="1" applyAlignment="1">
      <alignment horizontal="left" wrapText="1" indent="1"/>
    </xf>
    <xf numFmtId="0" fontId="15" fillId="38" borderId="2" xfId="0" applyFont="1" applyFill="1" applyBorder="1" applyAlignment="1">
      <alignment horizontal="left" wrapText="1" indent="1"/>
    </xf>
    <xf numFmtId="0" fontId="23" fillId="0" borderId="61" xfId="0" applyFont="1" applyFill="1" applyBorder="1" applyAlignment="1">
      <alignment horizontal="left" indent="1"/>
    </xf>
    <xf numFmtId="0" fontId="0" fillId="0" borderId="0" xfId="0" applyFont="1" applyAlignment="1"/>
    <xf numFmtId="0" fontId="21" fillId="36" borderId="9" xfId="34" applyFont="1" applyFill="1" applyBorder="1" applyAlignment="1" applyProtection="1">
      <alignment horizontal="center" vertical="center" wrapText="1"/>
    </xf>
    <xf numFmtId="0" fontId="12" fillId="0" borderId="0" xfId="34" applyAlignment="1" applyProtection="1"/>
    <xf numFmtId="0" fontId="21" fillId="36" borderId="10" xfId="34" applyFont="1" applyFill="1" applyBorder="1" applyAlignment="1" applyProtection="1">
      <alignment horizontal="center" vertical="center" wrapText="1"/>
    </xf>
    <xf numFmtId="0" fontId="24" fillId="37" borderId="12" xfId="34" applyFont="1" applyFill="1" applyBorder="1" applyAlignment="1" applyProtection="1">
      <alignment horizontal="left" indent="1"/>
    </xf>
    <xf numFmtId="0" fontId="29" fillId="0" borderId="0" xfId="0" applyFont="1" applyFill="1" applyBorder="1" applyAlignment="1">
      <alignment horizontal="left"/>
    </xf>
    <xf numFmtId="0" fontId="21" fillId="36" borderId="10" xfId="0" applyFont="1" applyFill="1" applyBorder="1" applyAlignment="1">
      <alignment horizontal="center" vertical="center" wrapText="1"/>
    </xf>
    <xf numFmtId="0" fontId="56" fillId="37" borderId="54" xfId="34" applyFont="1" applyFill="1" applyBorder="1" applyAlignment="1" applyProtection="1">
      <alignment horizontal="left" indent="1"/>
    </xf>
    <xf numFmtId="0" fontId="56" fillId="37" borderId="54" xfId="34" applyFont="1" applyFill="1" applyBorder="1" applyAlignment="1" applyProtection="1">
      <alignment horizontal="left" wrapText="1" indent="1"/>
    </xf>
    <xf numFmtId="0" fontId="56" fillId="37" borderId="102" xfId="34" applyFont="1" applyFill="1" applyBorder="1" applyAlignment="1" applyProtection="1">
      <alignment horizontal="left" wrapText="1" indent="1"/>
    </xf>
    <xf numFmtId="0" fontId="24" fillId="37" borderId="12" xfId="34" applyFont="1" applyFill="1" applyBorder="1" applyAlignment="1" applyProtection="1">
      <alignment horizontal="left" wrapText="1" indent="1"/>
    </xf>
    <xf numFmtId="0" fontId="56" fillId="37" borderId="145" xfId="34" applyFont="1" applyFill="1" applyBorder="1" applyAlignment="1" applyProtection="1">
      <alignment horizontal="left" wrapText="1" indent="1"/>
    </xf>
    <xf numFmtId="0" fontId="24" fillId="37" borderId="54" xfId="0" applyFont="1" applyFill="1" applyBorder="1" applyAlignment="1">
      <alignment horizontal="left" wrapText="1" indent="1"/>
    </xf>
    <xf numFmtId="0" fontId="23" fillId="0" borderId="6" xfId="0" applyFont="1" applyFill="1" applyBorder="1" applyAlignment="1">
      <alignment horizontal="left" indent="1"/>
    </xf>
    <xf numFmtId="0" fontId="13" fillId="0" borderId="21" xfId="0" applyFont="1" applyFill="1" applyBorder="1" applyAlignment="1">
      <alignment horizontal="left" indent="1"/>
    </xf>
    <xf numFmtId="0" fontId="23" fillId="0" borderId="61" xfId="0" applyFont="1" applyFill="1" applyBorder="1" applyAlignment="1">
      <alignment horizontal="left" indent="1"/>
    </xf>
    <xf numFmtId="0" fontId="13" fillId="0" borderId="17" xfId="0" applyFont="1" applyFill="1" applyBorder="1" applyAlignment="1">
      <alignment horizontal="left" indent="1"/>
    </xf>
    <xf numFmtId="0" fontId="23" fillId="0" borderId="33" xfId="0" applyFont="1" applyFill="1" applyBorder="1" applyAlignment="1">
      <alignment horizontal="left" indent="1"/>
    </xf>
    <xf numFmtId="0" fontId="23" fillId="0" borderId="59" xfId="0" applyFont="1" applyBorder="1" applyAlignment="1">
      <alignment horizontal="left" indent="1"/>
    </xf>
    <xf numFmtId="0" fontId="23" fillId="0" borderId="59" xfId="0" applyFont="1" applyFill="1" applyBorder="1" applyAlignment="1">
      <alignment horizontal="left" indent="1"/>
    </xf>
    <xf numFmtId="0" fontId="13" fillId="0" borderId="40" xfId="0" applyFont="1" applyBorder="1" applyAlignment="1">
      <alignment horizontal="left" vertical="center" wrapText="1" indent="1"/>
    </xf>
    <xf numFmtId="0" fontId="13" fillId="0" borderId="32" xfId="0" applyFont="1" applyBorder="1" applyAlignment="1">
      <alignment horizontal="left" vertical="center" indent="1"/>
    </xf>
    <xf numFmtId="0" fontId="13" fillId="0" borderId="40" xfId="0" applyFont="1" applyBorder="1" applyAlignment="1">
      <alignment horizontal="left" vertical="center" indent="1"/>
    </xf>
    <xf numFmtId="0" fontId="13" fillId="0" borderId="42" xfId="0" applyFont="1" applyBorder="1" applyAlignment="1">
      <alignment horizontal="left" vertical="center" indent="1"/>
    </xf>
    <xf numFmtId="0" fontId="23" fillId="0" borderId="46" xfId="0" applyFont="1" applyFill="1" applyBorder="1" applyAlignment="1">
      <alignment horizontal="left" vertical="center" indent="1"/>
    </xf>
    <xf numFmtId="0" fontId="13" fillId="0" borderId="17" xfId="0" applyFont="1" applyBorder="1" applyAlignment="1">
      <alignment horizontal="left" vertical="center" indent="1"/>
    </xf>
    <xf numFmtId="0" fontId="13" fillId="0" borderId="21" xfId="0" applyFont="1" applyBorder="1" applyAlignment="1">
      <alignment horizontal="left" vertical="center" indent="1"/>
    </xf>
    <xf numFmtId="0" fontId="13" fillId="0" borderId="68" xfId="0" applyFont="1" applyBorder="1" applyAlignment="1">
      <alignment horizontal="left" vertical="center" indent="1"/>
    </xf>
    <xf numFmtId="0" fontId="28" fillId="0" borderId="75" xfId="0" applyFont="1" applyBorder="1" applyAlignment="1">
      <alignment horizontal="left" indent="1"/>
    </xf>
    <xf numFmtId="0" fontId="28" fillId="0" borderId="75" xfId="0" applyFont="1" applyBorder="1" applyAlignment="1">
      <alignment horizontal="left" vertical="center" indent="1"/>
    </xf>
    <xf numFmtId="0" fontId="13" fillId="0" borderId="21" xfId="0" applyFont="1" applyBorder="1" applyAlignment="1">
      <alignment horizontal="left" vertical="center" wrapText="1" indent="2"/>
    </xf>
    <xf numFmtId="0" fontId="13" fillId="0" borderId="40" xfId="0" applyFont="1" applyBorder="1" applyAlignment="1">
      <alignment horizontal="left" vertical="center" wrapText="1" indent="2"/>
    </xf>
    <xf numFmtId="0" fontId="13" fillId="0" borderId="17" xfId="0" applyFont="1" applyBorder="1" applyAlignment="1">
      <alignment horizontal="left" vertical="center" wrapText="1" indent="3"/>
    </xf>
    <xf numFmtId="0" fontId="13" fillId="0" borderId="23" xfId="0" applyFont="1" applyBorder="1" applyAlignment="1">
      <alignment horizontal="left" vertical="center" wrapText="1" indent="2"/>
    </xf>
    <xf numFmtId="0" fontId="28" fillId="0" borderId="75" xfId="0" applyFont="1" applyBorder="1"/>
    <xf numFmtId="0" fontId="13" fillId="0" borderId="21" xfId="0" applyFont="1" applyBorder="1" applyAlignment="1">
      <alignment horizontal="left" vertical="center" wrapText="1" indent="3"/>
    </xf>
    <xf numFmtId="0" fontId="58" fillId="0" borderId="156" xfId="38" applyFont="1" applyBorder="1" applyAlignment="1">
      <alignment vertical="center"/>
    </xf>
    <xf numFmtId="0" fontId="58" fillId="0" borderId="157" xfId="38" applyFont="1" applyBorder="1" applyAlignment="1">
      <alignment vertical="center"/>
    </xf>
    <xf numFmtId="0" fontId="13" fillId="0" borderId="64" xfId="0" applyFont="1" applyBorder="1" applyAlignment="1">
      <alignment horizontal="left" vertical="center" wrapText="1" indent="2"/>
    </xf>
    <xf numFmtId="0" fontId="23" fillId="0" borderId="17" xfId="0" applyFont="1" applyBorder="1" applyAlignment="1">
      <alignment horizontal="left" vertical="center" wrapText="1" indent="1"/>
    </xf>
    <xf numFmtId="0" fontId="23" fillId="0" borderId="165" xfId="0" applyFont="1" applyBorder="1" applyAlignment="1">
      <alignment horizontal="left" vertical="center" wrapText="1" indent="1"/>
    </xf>
    <xf numFmtId="3" fontId="13" fillId="38" borderId="166" xfId="0" applyNumberFormat="1" applyFont="1" applyFill="1" applyBorder="1" applyAlignment="1">
      <alignment horizontal="right" indent="1"/>
    </xf>
    <xf numFmtId="168" fontId="13" fillId="38" borderId="167" xfId="0" applyNumberFormat="1" applyFont="1" applyFill="1" applyBorder="1" applyAlignment="1">
      <alignment horizontal="right" indent="1"/>
    </xf>
    <xf numFmtId="3" fontId="13" fillId="39" borderId="167" xfId="0" applyNumberFormat="1" applyFont="1" applyFill="1" applyBorder="1" applyAlignment="1">
      <alignment horizontal="right" indent="1"/>
    </xf>
    <xf numFmtId="168" fontId="13" fillId="39" borderId="168" xfId="0" applyNumberFormat="1" applyFont="1" applyFill="1" applyBorder="1" applyAlignment="1">
      <alignment horizontal="right" indent="1"/>
    </xf>
    <xf numFmtId="0" fontId="13" fillId="0" borderId="109" xfId="0" applyFont="1" applyBorder="1" applyAlignment="1">
      <alignment horizontal="left" vertical="center" wrapText="1" indent="2"/>
    </xf>
    <xf numFmtId="168" fontId="13" fillId="39" borderId="169" xfId="0" applyNumberFormat="1" applyFont="1" applyFill="1" applyBorder="1" applyAlignment="1">
      <alignment horizontal="right" indent="1"/>
    </xf>
    <xf numFmtId="0" fontId="13" fillId="0" borderId="170" xfId="0" applyFont="1" applyBorder="1" applyAlignment="1">
      <alignment horizontal="left" vertical="center" wrapText="1" indent="3"/>
    </xf>
    <xf numFmtId="0" fontId="13" fillId="0" borderId="171" xfId="0" applyFont="1" applyBorder="1" applyAlignment="1">
      <alignment horizontal="left" vertical="center" wrapText="1" indent="2"/>
    </xf>
    <xf numFmtId="0" fontId="13" fillId="0" borderId="172" xfId="0" applyFont="1" applyBorder="1" applyAlignment="1">
      <alignment horizontal="left" vertical="center" wrapText="1" indent="2"/>
    </xf>
    <xf numFmtId="168" fontId="13" fillId="38" borderId="173" xfId="0" applyNumberFormat="1" applyFont="1" applyFill="1" applyBorder="1" applyAlignment="1">
      <alignment horizontal="right" indent="1"/>
    </xf>
    <xf numFmtId="3" fontId="13" fillId="39" borderId="173" xfId="0" applyNumberFormat="1" applyFont="1" applyFill="1" applyBorder="1" applyAlignment="1">
      <alignment horizontal="right" indent="1"/>
    </xf>
    <xf numFmtId="168" fontId="13" fillId="39" borderId="174" xfId="0" applyNumberFormat="1" applyFont="1" applyFill="1" applyBorder="1" applyAlignment="1">
      <alignment horizontal="right" indent="1"/>
    </xf>
    <xf numFmtId="0" fontId="23" fillId="0" borderId="17" xfId="0" applyFont="1" applyBorder="1" applyAlignment="1">
      <alignment horizontal="left" wrapText="1" indent="1"/>
    </xf>
    <xf numFmtId="0" fontId="23" fillId="0" borderId="165" xfId="0" applyFont="1" applyBorder="1" applyAlignment="1">
      <alignment horizontal="left" wrapText="1" indent="1"/>
    </xf>
    <xf numFmtId="0" fontId="13" fillId="0" borderId="21" xfId="0" applyFont="1" applyBorder="1" applyAlignment="1">
      <alignment horizontal="left" vertical="center"/>
    </xf>
    <xf numFmtId="0" fontId="13" fillId="0" borderId="17" xfId="0" applyFont="1" applyFill="1" applyBorder="1" applyAlignment="1">
      <alignment horizontal="left" indent="1"/>
    </xf>
    <xf numFmtId="0" fontId="13" fillId="0" borderId="64" xfId="0" applyFont="1" applyFill="1" applyBorder="1" applyAlignment="1">
      <alignment horizontal="left" indent="1"/>
    </xf>
    <xf numFmtId="0" fontId="13" fillId="35" borderId="23" xfId="0" applyFont="1" applyFill="1" applyBorder="1" applyAlignment="1">
      <alignment horizontal="left" indent="1"/>
    </xf>
    <xf numFmtId="0" fontId="23" fillId="0" borderId="61" xfId="0" applyFont="1" applyBorder="1" applyAlignment="1">
      <alignment horizontal="left" indent="1"/>
    </xf>
    <xf numFmtId="0" fontId="13" fillId="35" borderId="70" xfId="0" applyFont="1" applyFill="1" applyBorder="1" applyAlignment="1">
      <alignment horizontal="left" indent="1"/>
    </xf>
    <xf numFmtId="0" fontId="13" fillId="0" borderId="21" xfId="0" applyFont="1" applyFill="1" applyBorder="1" applyAlignment="1">
      <alignment horizontal="left" indent="2"/>
    </xf>
    <xf numFmtId="3" fontId="23" fillId="39" borderId="176" xfId="0" applyNumberFormat="1" applyFont="1" applyFill="1" applyBorder="1" applyAlignment="1">
      <alignment horizontal="right" indent="1"/>
    </xf>
    <xf numFmtId="168" fontId="23" fillId="39" borderId="168" xfId="0" applyNumberFormat="1" applyFont="1" applyFill="1" applyBorder="1" applyAlignment="1">
      <alignment horizontal="right" indent="1"/>
    </xf>
    <xf numFmtId="3" fontId="13" fillId="39" borderId="178" xfId="0" applyNumberFormat="1" applyFont="1" applyFill="1" applyBorder="1" applyAlignment="1">
      <alignment horizontal="right" indent="1"/>
    </xf>
    <xf numFmtId="3" fontId="13" fillId="39" borderId="181" xfId="0" applyNumberFormat="1" applyFont="1" applyFill="1" applyBorder="1" applyAlignment="1">
      <alignment horizontal="right" indent="1"/>
    </xf>
    <xf numFmtId="168" fontId="13" fillId="39" borderId="182" xfId="0" applyNumberFormat="1" applyFont="1" applyFill="1" applyBorder="1" applyAlignment="1">
      <alignment horizontal="right" indent="1"/>
    </xf>
    <xf numFmtId="168" fontId="13" fillId="39" borderId="183" xfId="0" applyNumberFormat="1" applyFont="1" applyFill="1" applyBorder="1" applyAlignment="1">
      <alignment horizontal="right" indent="1"/>
    </xf>
    <xf numFmtId="168" fontId="13" fillId="38" borderId="16" xfId="0" applyNumberFormat="1" applyFont="1" applyFill="1" applyBorder="1" applyAlignment="1">
      <alignment horizontal="right" indent="1"/>
    </xf>
    <xf numFmtId="168" fontId="13" fillId="38" borderId="185" xfId="0" applyNumberFormat="1" applyFont="1" applyFill="1" applyBorder="1" applyAlignment="1">
      <alignment horizontal="right" indent="1"/>
    </xf>
    <xf numFmtId="168" fontId="13" fillId="38" borderId="184" xfId="0" applyNumberFormat="1" applyFont="1" applyFill="1" applyBorder="1" applyAlignment="1">
      <alignment horizontal="right" indent="1"/>
    </xf>
    <xf numFmtId="0" fontId="0" fillId="0" borderId="0" xfId="0" applyFont="1"/>
    <xf numFmtId="0" fontId="0" fillId="0" borderId="0" xfId="0" applyFont="1" applyAlignment="1"/>
    <xf numFmtId="168" fontId="13" fillId="38" borderId="19" xfId="0" applyNumberFormat="1" applyFont="1" applyFill="1" applyBorder="1" applyAlignment="1">
      <alignment horizontal="right" indent="1"/>
    </xf>
    <xf numFmtId="168" fontId="13" fillId="39" borderId="190" xfId="0" applyNumberFormat="1" applyFont="1" applyFill="1" applyBorder="1" applyAlignment="1">
      <alignment horizontal="right" indent="1"/>
    </xf>
    <xf numFmtId="3" fontId="13" fillId="39" borderId="189" xfId="0" applyNumberFormat="1" applyFont="1" applyFill="1" applyBorder="1" applyAlignment="1">
      <alignment horizontal="right" indent="1"/>
    </xf>
    <xf numFmtId="168" fontId="13" fillId="38" borderId="190" xfId="0" applyNumberFormat="1" applyFont="1" applyFill="1" applyBorder="1" applyAlignment="1">
      <alignment horizontal="right" indent="1"/>
    </xf>
    <xf numFmtId="0" fontId="13" fillId="35" borderId="187" xfId="0" applyFont="1" applyFill="1" applyBorder="1" applyAlignment="1">
      <alignment horizontal="left" indent="1"/>
    </xf>
    <xf numFmtId="0" fontId="13" fillId="35" borderId="186" xfId="0" applyFont="1" applyFill="1" applyBorder="1" applyAlignment="1">
      <alignment horizontal="left" indent="1"/>
    </xf>
    <xf numFmtId="0" fontId="11" fillId="0" borderId="4" xfId="25" applyFill="1" applyBorder="1" applyAlignment="1">
      <alignment horizontal="left"/>
    </xf>
    <xf numFmtId="9" fontId="13" fillId="38" borderId="150" xfId="0" applyNumberFormat="1" applyFont="1" applyFill="1" applyBorder="1" applyAlignment="1">
      <alignment horizontal="right" indent="1"/>
    </xf>
    <xf numFmtId="0" fontId="13" fillId="35" borderId="188" xfId="0" applyFont="1" applyFill="1" applyBorder="1" applyAlignment="1">
      <alignment horizontal="left" indent="1"/>
    </xf>
    <xf numFmtId="168" fontId="13" fillId="39" borderId="60" xfId="0" applyNumberFormat="1" applyFont="1" applyFill="1" applyBorder="1" applyAlignment="1">
      <alignment horizontal="right" indent="1"/>
    </xf>
    <xf numFmtId="3" fontId="13" fillId="39" borderId="76" xfId="0" applyNumberFormat="1" applyFont="1" applyFill="1" applyBorder="1" applyAlignment="1">
      <alignment horizontal="right" indent="1"/>
    </xf>
    <xf numFmtId="168" fontId="13" fillId="38" borderId="81" xfId="0" applyNumberFormat="1" applyFont="1" applyFill="1" applyBorder="1" applyAlignment="1">
      <alignment horizontal="right" indent="1"/>
    </xf>
    <xf numFmtId="168" fontId="13" fillId="39" borderId="183" xfId="0" applyNumberFormat="1" applyFont="1" applyFill="1" applyBorder="1" applyAlignment="1">
      <alignment horizontal="right" indent="1"/>
    </xf>
    <xf numFmtId="0" fontId="23" fillId="0" borderId="196" xfId="0" applyFont="1" applyFill="1" applyBorder="1" applyAlignment="1">
      <alignment horizontal="left" indent="1"/>
    </xf>
    <xf numFmtId="0" fontId="13" fillId="0" borderId="197" xfId="0" applyFont="1" applyBorder="1" applyAlignment="1"/>
    <xf numFmtId="0" fontId="13" fillId="0" borderId="198" xfId="0" applyFont="1" applyBorder="1" applyAlignment="1"/>
    <xf numFmtId="3" fontId="13" fillId="38" borderId="199" xfId="0" applyNumberFormat="1" applyFont="1" applyFill="1" applyBorder="1" applyAlignment="1">
      <alignment horizontal="right" indent="1"/>
    </xf>
    <xf numFmtId="3" fontId="13" fillId="38" borderId="200" xfId="0" applyNumberFormat="1" applyFont="1" applyFill="1" applyBorder="1" applyAlignment="1">
      <alignment horizontal="right" indent="1"/>
    </xf>
    <xf numFmtId="3" fontId="13" fillId="38" borderId="201" xfId="0" applyNumberFormat="1" applyFont="1" applyFill="1" applyBorder="1" applyAlignment="1">
      <alignment horizontal="right" indent="1"/>
    </xf>
    <xf numFmtId="3" fontId="13" fillId="38" borderId="202" xfId="0" applyNumberFormat="1" applyFont="1" applyFill="1" applyBorder="1" applyAlignment="1">
      <alignment horizontal="right" indent="1"/>
    </xf>
    <xf numFmtId="3" fontId="13" fillId="38" borderId="203" xfId="0" applyNumberFormat="1" applyFont="1" applyFill="1" applyBorder="1" applyAlignment="1">
      <alignment horizontal="right" indent="1"/>
    </xf>
    <xf numFmtId="0" fontId="29" fillId="0" borderId="0" xfId="0" applyFont="1"/>
    <xf numFmtId="0" fontId="0" fillId="0" borderId="0" xfId="0" applyFill="1" applyAlignment="1"/>
    <xf numFmtId="0" fontId="0" fillId="0" borderId="0" xfId="0" applyFill="1" applyAlignment="1">
      <alignment wrapText="1"/>
    </xf>
    <xf numFmtId="0" fontId="32" fillId="0" borderId="0" xfId="0" applyFont="1" applyFill="1" applyAlignment="1"/>
    <xf numFmtId="168" fontId="23" fillId="39" borderId="167" xfId="0" applyNumberFormat="1" applyFont="1" applyFill="1" applyBorder="1" applyAlignment="1">
      <alignment horizontal="right" indent="1"/>
    </xf>
    <xf numFmtId="0" fontId="13" fillId="0" borderId="40" xfId="0" applyFont="1" applyBorder="1" applyAlignment="1">
      <alignment horizontal="left"/>
    </xf>
    <xf numFmtId="0" fontId="13" fillId="0" borderId="210" xfId="0" applyFont="1" applyBorder="1" applyAlignment="1">
      <alignment horizontal="left" indent="1"/>
    </xf>
    <xf numFmtId="0" fontId="13" fillId="35" borderId="211" xfId="0" applyFont="1" applyFill="1" applyBorder="1" applyAlignment="1">
      <alignment horizontal="left" indent="1"/>
    </xf>
    <xf numFmtId="0" fontId="13" fillId="35" borderId="212" xfId="0" applyFont="1" applyFill="1" applyBorder="1" applyAlignment="1">
      <alignment horizontal="left" indent="1"/>
    </xf>
    <xf numFmtId="168" fontId="13" fillId="38" borderId="213" xfId="0" applyNumberFormat="1" applyFont="1" applyFill="1" applyBorder="1" applyAlignment="1">
      <alignment horizontal="right" indent="1"/>
    </xf>
    <xf numFmtId="0" fontId="24" fillId="37" borderId="12" xfId="0" applyFont="1" applyFill="1" applyBorder="1" applyAlignment="1">
      <alignment horizontal="left" wrapText="1" indent="1"/>
    </xf>
    <xf numFmtId="0" fontId="13" fillId="0" borderId="214" xfId="0" applyFont="1" applyFill="1" applyBorder="1" applyAlignment="1">
      <alignment horizontal="left" indent="1"/>
    </xf>
    <xf numFmtId="0" fontId="13" fillId="0" borderId="214" xfId="0" applyFont="1" applyFill="1" applyBorder="1" applyAlignment="1">
      <alignment horizontal="left" indent="2"/>
    </xf>
    <xf numFmtId="0" fontId="58" fillId="0" borderId="215" xfId="38" applyFont="1" applyBorder="1" applyAlignment="1">
      <alignment vertical="center"/>
    </xf>
    <xf numFmtId="3" fontId="13" fillId="39" borderId="216" xfId="0" applyNumberFormat="1" applyFont="1" applyFill="1" applyBorder="1" applyAlignment="1">
      <alignment horizontal="right" indent="1"/>
    </xf>
    <xf numFmtId="165" fontId="13" fillId="39" borderId="216" xfId="0" applyNumberFormat="1" applyFont="1" applyFill="1" applyBorder="1" applyAlignment="1">
      <alignment horizontal="right" indent="1"/>
    </xf>
    <xf numFmtId="165" fontId="13" fillId="39" borderId="217" xfId="0" applyNumberFormat="1" applyFont="1" applyFill="1" applyBorder="1" applyAlignment="1">
      <alignment horizontal="right" indent="1"/>
    </xf>
    <xf numFmtId="0" fontId="57" fillId="37" borderId="218" xfId="0" applyFont="1" applyFill="1" applyBorder="1" applyAlignment="1">
      <alignment horizontal="center"/>
    </xf>
    <xf numFmtId="165" fontId="13" fillId="38" borderId="192" xfId="0" applyNumberFormat="1" applyFont="1" applyFill="1" applyBorder="1" applyAlignment="1">
      <alignment horizontal="right" indent="1"/>
    </xf>
    <xf numFmtId="3" fontId="13" fillId="38" borderId="193" xfId="0" applyNumberFormat="1" applyFont="1" applyFill="1" applyBorder="1" applyAlignment="1">
      <alignment horizontal="right" indent="1"/>
    </xf>
    <xf numFmtId="3" fontId="13" fillId="38" borderId="192" xfId="0" applyNumberFormat="1" applyFont="1" applyFill="1" applyBorder="1" applyAlignment="1">
      <alignment horizontal="right" indent="1"/>
    </xf>
    <xf numFmtId="0" fontId="57" fillId="37" borderId="220" xfId="0" applyFont="1" applyFill="1" applyBorder="1" applyAlignment="1">
      <alignment horizontal="center"/>
    </xf>
    <xf numFmtId="0" fontId="57" fillId="37" borderId="221" xfId="0" applyFont="1" applyFill="1" applyBorder="1" applyAlignment="1">
      <alignment horizontal="center"/>
    </xf>
    <xf numFmtId="0" fontId="57" fillId="37" borderId="222" xfId="0" applyFont="1" applyFill="1" applyBorder="1" applyAlignment="1">
      <alignment horizontal="center"/>
    </xf>
    <xf numFmtId="0" fontId="14" fillId="37" borderId="223" xfId="0" applyFont="1" applyFill="1" applyBorder="1" applyAlignment="1">
      <alignment horizontal="center"/>
    </xf>
    <xf numFmtId="0" fontId="58" fillId="0" borderId="197" xfId="38" applyFont="1" applyBorder="1"/>
    <xf numFmtId="0" fontId="58" fillId="0" borderId="197" xfId="38" applyFont="1" applyBorder="1" applyAlignment="1">
      <alignment vertical="center"/>
    </xf>
    <xf numFmtId="0" fontId="58" fillId="0" borderId="224" xfId="38" applyFont="1" applyBorder="1" applyAlignment="1">
      <alignment vertical="center"/>
    </xf>
    <xf numFmtId="3" fontId="13" fillId="38" borderId="225" xfId="0" applyNumberFormat="1" applyFont="1" applyFill="1" applyBorder="1" applyAlignment="1">
      <alignment horizontal="right" indent="1"/>
    </xf>
    <xf numFmtId="3" fontId="13" fillId="38" borderId="226" xfId="0" applyNumberFormat="1" applyFont="1" applyFill="1" applyBorder="1" applyAlignment="1">
      <alignment horizontal="right" indent="1"/>
    </xf>
    <xf numFmtId="3" fontId="13" fillId="38" borderId="227" xfId="0" applyNumberFormat="1" applyFont="1" applyFill="1" applyBorder="1" applyAlignment="1">
      <alignment horizontal="right" indent="1"/>
    </xf>
    <xf numFmtId="0" fontId="24" fillId="37" borderId="223" xfId="0" applyFont="1" applyFill="1" applyBorder="1" applyAlignment="1">
      <alignment horizontal="center"/>
    </xf>
    <xf numFmtId="0" fontId="24" fillId="37" borderId="55" xfId="0" applyFont="1" applyFill="1" applyBorder="1" applyAlignment="1">
      <alignment horizontal="left" wrapText="1" indent="1"/>
    </xf>
    <xf numFmtId="0" fontId="21" fillId="36" borderId="74" xfId="34" applyFont="1" applyFill="1" applyBorder="1" applyAlignment="1" applyProtection="1">
      <alignment horizontal="center" vertical="center"/>
    </xf>
    <xf numFmtId="0" fontId="29" fillId="0" borderId="0" xfId="0" applyFont="1" applyFill="1" applyBorder="1" applyAlignment="1">
      <alignment horizontal="left"/>
    </xf>
    <xf numFmtId="0" fontId="13" fillId="0" borderId="17" xfId="0" applyFont="1" applyFill="1" applyBorder="1" applyAlignment="1">
      <alignment horizontal="left" indent="1"/>
    </xf>
    <xf numFmtId="0" fontId="13" fillId="0" borderId="21" xfId="0" applyFont="1" applyFill="1" applyBorder="1" applyAlignment="1">
      <alignment horizontal="left" indent="1"/>
    </xf>
    <xf numFmtId="0" fontId="23" fillId="0" borderId="61" xfId="0" applyFont="1" applyFill="1" applyBorder="1" applyAlignment="1">
      <alignment horizontal="left" indent="1"/>
    </xf>
    <xf numFmtId="0" fontId="13" fillId="0" borderId="21" xfId="0" applyFont="1" applyBorder="1" applyAlignment="1">
      <alignment horizontal="left" indent="1"/>
    </xf>
    <xf numFmtId="0" fontId="24" fillId="37" borderId="12" xfId="0" applyFont="1" applyFill="1" applyBorder="1" applyAlignment="1">
      <alignment horizontal="center"/>
    </xf>
    <xf numFmtId="0" fontId="13" fillId="0" borderId="64" xfId="0" applyFont="1" applyFill="1" applyBorder="1" applyAlignment="1">
      <alignment horizontal="left" indent="1"/>
    </xf>
    <xf numFmtId="0" fontId="21" fillId="36" borderId="9" xfId="34" applyFont="1" applyFill="1" applyBorder="1" applyAlignment="1" applyProtection="1">
      <alignment horizontal="center" vertical="center" wrapText="1"/>
    </xf>
    <xf numFmtId="0" fontId="13" fillId="0" borderId="32" xfId="0" applyFont="1" applyFill="1" applyBorder="1" applyAlignment="1">
      <alignment horizontal="left"/>
    </xf>
    <xf numFmtId="0" fontId="13" fillId="0" borderId="40" xfId="0" applyFont="1" applyFill="1" applyBorder="1" applyAlignment="1">
      <alignment horizontal="left"/>
    </xf>
    <xf numFmtId="0" fontId="13" fillId="0" borderId="32" xfId="0" applyFont="1" applyBorder="1" applyAlignment="1">
      <alignment horizontal="left"/>
    </xf>
    <xf numFmtId="0" fontId="13" fillId="0" borderId="42" xfId="0" applyFont="1" applyBorder="1" applyAlignment="1">
      <alignment horizontal="left"/>
    </xf>
    <xf numFmtId="0" fontId="13" fillId="0" borderId="17" xfId="0" applyFont="1" applyFill="1" applyBorder="1" applyAlignment="1">
      <alignment horizontal="left" indent="1"/>
    </xf>
    <xf numFmtId="0" fontId="13" fillId="0" borderId="23" xfId="0" applyFont="1" applyFill="1" applyBorder="1" applyAlignment="1">
      <alignment horizontal="left" indent="1"/>
    </xf>
    <xf numFmtId="0" fontId="23" fillId="0" borderId="61" xfId="0" applyFont="1" applyFill="1" applyBorder="1" applyAlignment="1">
      <alignment horizontal="left" indent="1"/>
    </xf>
    <xf numFmtId="0" fontId="23" fillId="0" borderId="125" xfId="0" applyFont="1" applyFill="1" applyBorder="1" applyAlignment="1">
      <alignment horizontal="left" indent="1"/>
    </xf>
    <xf numFmtId="0" fontId="13" fillId="0" borderId="107" xfId="0" applyFont="1" applyBorder="1" applyAlignment="1">
      <alignment horizontal="left"/>
    </xf>
    <xf numFmtId="0" fontId="13" fillId="0" borderId="109" xfId="0" applyFont="1" applyBorder="1" applyAlignment="1">
      <alignment horizontal="left"/>
    </xf>
    <xf numFmtId="0" fontId="13" fillId="0" borderId="111" xfId="0" applyFont="1" applyBorder="1" applyAlignment="1">
      <alignment horizontal="left" indent="1"/>
    </xf>
    <xf numFmtId="0" fontId="12" fillId="0" borderId="0" xfId="34" applyFill="1" applyBorder="1" applyAlignment="1">
      <alignment horizontal="left" wrapText="1"/>
    </xf>
    <xf numFmtId="0" fontId="13" fillId="0" borderId="64" xfId="0" applyFont="1" applyFill="1" applyBorder="1" applyAlignment="1">
      <alignment horizontal="left" wrapText="1" indent="1"/>
    </xf>
    <xf numFmtId="0" fontId="13" fillId="0" borderId="197" xfId="0" applyFont="1" applyBorder="1" applyAlignment="1">
      <alignment horizontal="left" wrapText="1" indent="2"/>
    </xf>
    <xf numFmtId="0" fontId="13" fillId="0" borderId="197" xfId="0" applyFont="1" applyBorder="1" applyAlignment="1">
      <alignment horizontal="left" wrapText="1" indent="1"/>
    </xf>
    <xf numFmtId="0" fontId="0" fillId="0" borderId="0" xfId="0"/>
    <xf numFmtId="0" fontId="0" fillId="0" borderId="0" xfId="0" applyFont="1"/>
    <xf numFmtId="0" fontId="0" fillId="0" borderId="0" xfId="0" applyFont="1" applyAlignment="1"/>
    <xf numFmtId="0" fontId="12" fillId="0" borderId="0" xfId="34" applyAlignment="1" applyProtection="1"/>
    <xf numFmtId="0" fontId="14" fillId="37" borderId="14" xfId="0" applyFont="1" applyFill="1" applyBorder="1" applyAlignment="1">
      <alignment horizontal="center"/>
    </xf>
    <xf numFmtId="168" fontId="13" fillId="38" borderId="19" xfId="0" applyNumberFormat="1" applyFont="1" applyFill="1" applyBorder="1" applyAlignment="1">
      <alignment horizontal="right" indent="1"/>
    </xf>
    <xf numFmtId="3" fontId="13" fillId="39" borderId="18" xfId="0" applyNumberFormat="1" applyFont="1" applyFill="1" applyBorder="1" applyAlignment="1">
      <alignment horizontal="right" indent="1"/>
    </xf>
    <xf numFmtId="168" fontId="13" fillId="39" borderId="20" xfId="0" applyNumberFormat="1" applyFont="1" applyFill="1" applyBorder="1" applyAlignment="1">
      <alignment horizontal="right" indent="1"/>
    </xf>
    <xf numFmtId="0" fontId="14" fillId="37" borderId="12" xfId="0" applyFont="1" applyFill="1" applyBorder="1" applyAlignment="1">
      <alignment horizontal="center"/>
    </xf>
    <xf numFmtId="168" fontId="13" fillId="39" borderId="67" xfId="0" applyNumberFormat="1" applyFont="1" applyFill="1" applyBorder="1" applyAlignment="1">
      <alignment horizontal="right" indent="1"/>
    </xf>
    <xf numFmtId="0" fontId="0" fillId="0" borderId="0" xfId="0" applyFont="1" applyFill="1" applyAlignment="1"/>
    <xf numFmtId="0" fontId="0" fillId="0" borderId="0" xfId="0" applyFont="1" applyFill="1"/>
    <xf numFmtId="3" fontId="13" fillId="0" borderId="0" xfId="0" applyNumberFormat="1" applyFont="1" applyFill="1" applyBorder="1" applyAlignment="1">
      <alignment horizontal="right" indent="1"/>
    </xf>
    <xf numFmtId="168" fontId="13" fillId="0" borderId="0" xfId="0" applyNumberFormat="1" applyFont="1" applyFill="1" applyBorder="1" applyAlignment="1">
      <alignment horizontal="right" indent="1"/>
    </xf>
    <xf numFmtId="0" fontId="21" fillId="36" borderId="10" xfId="0" applyFont="1" applyFill="1" applyBorder="1" applyAlignment="1">
      <alignment horizontal="center" vertical="center" wrapText="1"/>
    </xf>
    <xf numFmtId="0" fontId="13" fillId="0" borderId="17" xfId="0" applyFont="1" applyBorder="1" applyAlignment="1">
      <alignment horizontal="left" wrapText="1" indent="1"/>
    </xf>
    <xf numFmtId="0" fontId="13" fillId="0" borderId="21" xfId="0" applyFont="1" applyBorder="1" applyAlignment="1">
      <alignment horizontal="left" wrapText="1" indent="1"/>
    </xf>
    <xf numFmtId="168" fontId="13" fillId="39" borderId="19" xfId="0" applyNumberFormat="1" applyFont="1" applyFill="1" applyBorder="1" applyAlignment="1">
      <alignment horizontal="right" indent="1"/>
    </xf>
    <xf numFmtId="0" fontId="13" fillId="0" borderId="66" xfId="0" applyFont="1" applyFill="1" applyBorder="1" applyAlignment="1">
      <alignment horizontal="left" wrapText="1" indent="1"/>
    </xf>
    <xf numFmtId="3" fontId="13" fillId="39" borderId="77" xfId="0" applyNumberFormat="1" applyFont="1" applyFill="1" applyBorder="1" applyAlignment="1">
      <alignment horizontal="right" indent="1"/>
    </xf>
    <xf numFmtId="168" fontId="13" fillId="39" borderId="78" xfId="0" applyNumberFormat="1" applyFont="1" applyFill="1" applyBorder="1" applyAlignment="1">
      <alignment horizontal="right" indent="1"/>
    </xf>
    <xf numFmtId="0" fontId="0" fillId="0" borderId="0" xfId="0" applyFill="1"/>
    <xf numFmtId="0" fontId="24" fillId="37" borderId="14" xfId="0" applyFont="1" applyFill="1" applyBorder="1" applyAlignment="1">
      <alignment horizontal="center"/>
    </xf>
    <xf numFmtId="0" fontId="0" fillId="0" borderId="0" xfId="0" applyAlignment="1"/>
    <xf numFmtId="0" fontId="24" fillId="37" borderId="12" xfId="0" applyFont="1" applyFill="1" applyBorder="1" applyAlignment="1">
      <alignment horizontal="center"/>
    </xf>
    <xf numFmtId="168" fontId="13" fillId="39" borderId="49" xfId="0" applyNumberFormat="1" applyFont="1" applyFill="1" applyBorder="1" applyAlignment="1">
      <alignment horizontal="right" indent="1"/>
    </xf>
    <xf numFmtId="0" fontId="23" fillId="0" borderId="46" xfId="0" applyFont="1" applyFill="1" applyBorder="1" applyAlignment="1">
      <alignment horizontal="left" indent="1"/>
    </xf>
    <xf numFmtId="0" fontId="23" fillId="0" borderId="0" xfId="0" applyFont="1" applyFill="1" applyBorder="1" applyAlignment="1">
      <alignment horizontal="left" indent="1"/>
    </xf>
    <xf numFmtId="168" fontId="13" fillId="39" borderId="81" xfId="0" applyNumberFormat="1" applyFont="1" applyFill="1" applyBorder="1" applyAlignment="1">
      <alignment horizontal="right" indent="1"/>
    </xf>
    <xf numFmtId="3" fontId="23" fillId="0" borderId="0" xfId="0" applyNumberFormat="1" applyFont="1" applyFill="1" applyBorder="1" applyAlignment="1">
      <alignment horizontal="right" indent="1"/>
    </xf>
    <xf numFmtId="168" fontId="23" fillId="0" borderId="0" xfId="0" applyNumberFormat="1" applyFont="1" applyFill="1" applyBorder="1" applyAlignment="1">
      <alignment horizontal="right" indent="1"/>
    </xf>
    <xf numFmtId="168" fontId="13" fillId="39" borderId="36" xfId="0" applyNumberFormat="1" applyFont="1" applyFill="1" applyBorder="1" applyAlignment="1">
      <alignment horizontal="right" indent="1"/>
    </xf>
    <xf numFmtId="0" fontId="57" fillId="37" borderId="12" xfId="0" applyFont="1" applyFill="1" applyBorder="1" applyAlignment="1">
      <alignment horizontal="center"/>
    </xf>
    <xf numFmtId="0" fontId="57" fillId="37" borderId="14" xfId="0" applyFont="1" applyFill="1" applyBorder="1" applyAlignment="1">
      <alignment horizontal="center"/>
    </xf>
    <xf numFmtId="0" fontId="57" fillId="37" borderId="54" xfId="0" applyFont="1" applyFill="1" applyBorder="1" applyAlignment="1">
      <alignment horizontal="center"/>
    </xf>
    <xf numFmtId="0" fontId="57" fillId="37" borderId="55" xfId="0" applyFont="1" applyFill="1" applyBorder="1" applyAlignment="1">
      <alignment horizontal="center"/>
    </xf>
    <xf numFmtId="3" fontId="13" fillId="38" borderId="96" xfId="0" applyNumberFormat="1" applyFont="1" applyFill="1" applyBorder="1" applyAlignment="1">
      <alignment horizontal="right" indent="1"/>
    </xf>
    <xf numFmtId="168" fontId="13" fillId="38" borderId="97" xfId="0" applyNumberFormat="1" applyFont="1" applyFill="1" applyBorder="1" applyAlignment="1">
      <alignment horizontal="right" indent="1"/>
    </xf>
    <xf numFmtId="0" fontId="56" fillId="37" borderId="54" xfId="34" applyFont="1" applyFill="1" applyBorder="1" applyAlignment="1" applyProtection="1">
      <alignment horizontal="left" wrapText="1" indent="1"/>
    </xf>
    <xf numFmtId="0" fontId="24" fillId="37" borderId="12" xfId="0" applyFont="1" applyFill="1" applyBorder="1" applyAlignment="1">
      <alignment horizontal="center" wrapText="1"/>
    </xf>
    <xf numFmtId="168" fontId="13" fillId="38" borderId="17" xfId="0" applyNumberFormat="1" applyFont="1" applyFill="1" applyBorder="1" applyAlignment="1">
      <alignment horizontal="right" indent="1"/>
    </xf>
    <xf numFmtId="168" fontId="13" fillId="38" borderId="95" xfId="0" applyNumberFormat="1" applyFont="1" applyFill="1" applyBorder="1" applyAlignment="1">
      <alignment horizontal="right" indent="1"/>
    </xf>
    <xf numFmtId="3" fontId="13" fillId="38" borderId="200" xfId="0" applyNumberFormat="1" applyFont="1" applyFill="1" applyBorder="1" applyAlignment="1">
      <alignment horizontal="right" indent="1"/>
    </xf>
    <xf numFmtId="0" fontId="0" fillId="0" borderId="0" xfId="0" applyFill="1" applyAlignment="1"/>
    <xf numFmtId="165" fontId="13" fillId="38" borderId="96" xfId="0" applyNumberFormat="1" applyFont="1" applyFill="1" applyBorder="1" applyAlignment="1">
      <alignment horizontal="right" indent="1"/>
    </xf>
    <xf numFmtId="3" fontId="13" fillId="38" borderId="194" xfId="0" applyNumberFormat="1" applyFont="1" applyFill="1" applyBorder="1" applyAlignment="1">
      <alignment horizontal="right" indent="1"/>
    </xf>
    <xf numFmtId="3" fontId="13" fillId="39" borderId="199" xfId="0" applyNumberFormat="1" applyFont="1" applyFill="1" applyBorder="1" applyAlignment="1">
      <alignment horizontal="right" indent="1"/>
    </xf>
    <xf numFmtId="3" fontId="13" fillId="39" borderId="200" xfId="0" applyNumberFormat="1" applyFont="1" applyFill="1" applyBorder="1" applyAlignment="1">
      <alignment horizontal="right" indent="1"/>
    </xf>
    <xf numFmtId="3" fontId="13" fillId="39" borderId="241" xfId="0" applyNumberFormat="1" applyFont="1" applyFill="1" applyBorder="1" applyAlignment="1">
      <alignment horizontal="right" indent="1"/>
    </xf>
    <xf numFmtId="3" fontId="13" fillId="39" borderId="242" xfId="0" applyNumberFormat="1" applyFont="1" applyFill="1" applyBorder="1" applyAlignment="1">
      <alignment horizontal="right" indent="1"/>
    </xf>
    <xf numFmtId="168" fontId="13" fillId="39" borderId="72" xfId="0" applyNumberFormat="1" applyFont="1" applyFill="1" applyBorder="1" applyAlignment="1">
      <alignment horizontal="right" indent="1"/>
    </xf>
    <xf numFmtId="0" fontId="13" fillId="0" borderId="17" xfId="0" applyFont="1" applyBorder="1" applyAlignment="1">
      <alignment horizontal="left" vertical="center" wrapText="1"/>
    </xf>
    <xf numFmtId="168" fontId="13" fillId="39" borderId="29" xfId="0" applyNumberFormat="1" applyFont="1" applyFill="1" applyBorder="1" applyAlignment="1">
      <alignment horizontal="right" vertical="center"/>
    </xf>
    <xf numFmtId="0" fontId="13" fillId="0" borderId="21" xfId="0" applyFont="1" applyBorder="1" applyAlignment="1">
      <alignment horizontal="left" vertical="center" wrapText="1"/>
    </xf>
    <xf numFmtId="168" fontId="13" fillId="39" borderId="22" xfId="0" applyNumberFormat="1" applyFont="1" applyFill="1" applyBorder="1" applyAlignment="1">
      <alignment horizontal="right" vertical="center"/>
    </xf>
    <xf numFmtId="0" fontId="13" fillId="0" borderId="64" xfId="0" applyFont="1" applyBorder="1" applyAlignment="1">
      <alignment horizontal="left" vertical="center" wrapText="1"/>
    </xf>
    <xf numFmtId="168" fontId="13" fillId="39" borderId="58" xfId="0" applyNumberFormat="1" applyFont="1" applyFill="1" applyBorder="1" applyAlignment="1">
      <alignment horizontal="right" vertical="center"/>
    </xf>
    <xf numFmtId="168" fontId="13" fillId="39" borderId="18" xfId="0" applyNumberFormat="1" applyFont="1" applyFill="1" applyBorder="1" applyAlignment="1">
      <alignment horizontal="right" vertical="center"/>
    </xf>
    <xf numFmtId="0" fontId="13" fillId="0" borderId="236" xfId="0" applyFont="1" applyBorder="1" applyAlignment="1">
      <alignment horizontal="left" vertical="center" wrapText="1"/>
    </xf>
    <xf numFmtId="168" fontId="13" fillId="39" borderId="88" xfId="0" applyNumberFormat="1" applyFont="1" applyFill="1" applyBorder="1" applyAlignment="1">
      <alignment horizontal="right" vertical="center"/>
    </xf>
    <xf numFmtId="168" fontId="13" fillId="39" borderId="89" xfId="0" applyNumberFormat="1" applyFont="1" applyFill="1" applyBorder="1" applyAlignment="1">
      <alignment horizontal="right" indent="1"/>
    </xf>
    <xf numFmtId="0" fontId="13" fillId="0" borderId="234" xfId="0" applyFont="1" applyBorder="1" applyAlignment="1">
      <alignment horizontal="left" vertical="center" wrapText="1"/>
    </xf>
    <xf numFmtId="168" fontId="13" fillId="39" borderId="244" xfId="0" applyNumberFormat="1" applyFont="1" applyFill="1" applyBorder="1" applyAlignment="1">
      <alignment horizontal="right" vertical="center"/>
    </xf>
    <xf numFmtId="168" fontId="13" fillId="39" borderId="245" xfId="0" applyNumberFormat="1" applyFont="1" applyFill="1" applyBorder="1" applyAlignment="1">
      <alignment horizontal="right" indent="1"/>
    </xf>
    <xf numFmtId="168" fontId="13" fillId="38" borderId="1" xfId="0" applyNumberFormat="1" applyFont="1" applyFill="1" applyBorder="1" applyAlignment="1">
      <alignment horizontal="right" indent="1"/>
    </xf>
    <xf numFmtId="168" fontId="13" fillId="38" borderId="246" xfId="0" applyNumberFormat="1" applyFont="1" applyFill="1" applyBorder="1" applyAlignment="1">
      <alignment horizontal="right" indent="1"/>
    </xf>
    <xf numFmtId="168" fontId="13" fillId="38" borderId="247" xfId="0" applyNumberFormat="1" applyFont="1" applyFill="1" applyBorder="1" applyAlignment="1">
      <alignment horizontal="right" indent="1"/>
    </xf>
    <xf numFmtId="3" fontId="13" fillId="38" borderId="252" xfId="0" applyNumberFormat="1" applyFont="1" applyFill="1" applyBorder="1" applyAlignment="1">
      <alignment horizontal="right" indent="1"/>
    </xf>
    <xf numFmtId="165" fontId="13" fillId="38" borderId="252" xfId="0" applyNumberFormat="1" applyFont="1" applyFill="1" applyBorder="1" applyAlignment="1">
      <alignment horizontal="right" indent="1"/>
    </xf>
    <xf numFmtId="3" fontId="13" fillId="38" borderId="253" xfId="0" applyNumberFormat="1" applyFont="1" applyFill="1" applyBorder="1" applyAlignment="1">
      <alignment horizontal="right" indent="1"/>
    </xf>
    <xf numFmtId="9" fontId="23" fillId="39" borderId="46" xfId="0" applyNumberFormat="1" applyFont="1" applyFill="1" applyBorder="1" applyAlignment="1">
      <alignment horizontal="right" indent="1"/>
    </xf>
    <xf numFmtId="168" fontId="13" fillId="39" borderId="254" xfId="0" applyNumberFormat="1" applyFont="1" applyFill="1" applyBorder="1" applyAlignment="1">
      <alignment horizontal="right" indent="1"/>
    </xf>
    <xf numFmtId="9" fontId="13" fillId="38" borderId="248" xfId="0" applyNumberFormat="1" applyFont="1" applyFill="1" applyBorder="1" applyAlignment="1">
      <alignment horizontal="right" indent="1"/>
    </xf>
    <xf numFmtId="9" fontId="13" fillId="38" borderId="249" xfId="0" applyNumberFormat="1" applyFont="1" applyFill="1" applyBorder="1" applyAlignment="1">
      <alignment horizontal="right" indent="1"/>
    </xf>
    <xf numFmtId="9" fontId="13" fillId="38" borderId="250" xfId="0" applyNumberFormat="1" applyFont="1" applyFill="1" applyBorder="1" applyAlignment="1">
      <alignment horizontal="right" indent="1"/>
    </xf>
    <xf numFmtId="9" fontId="13" fillId="39" borderId="251" xfId="0" applyNumberFormat="1" applyFont="1" applyFill="1" applyBorder="1" applyAlignment="1">
      <alignment horizontal="right" indent="1"/>
    </xf>
    <xf numFmtId="9" fontId="13" fillId="38" borderId="119" xfId="0" applyNumberFormat="1" applyFont="1" applyFill="1" applyBorder="1" applyAlignment="1">
      <alignment horizontal="right" indent="1"/>
    </xf>
    <xf numFmtId="9" fontId="13" fillId="39" borderId="46" xfId="0" applyNumberFormat="1" applyFont="1" applyFill="1" applyBorder="1" applyAlignment="1">
      <alignment horizontal="right" indent="1"/>
    </xf>
    <xf numFmtId="0" fontId="13" fillId="35" borderId="232" xfId="0" applyFont="1" applyFill="1" applyBorder="1" applyAlignment="1">
      <alignment horizontal="left"/>
    </xf>
    <xf numFmtId="0" fontId="13" fillId="35" borderId="255" xfId="0" applyFont="1" applyFill="1" applyBorder="1" applyAlignment="1">
      <alignment horizontal="left"/>
    </xf>
    <xf numFmtId="0" fontId="13" fillId="35" borderId="232" xfId="0" applyFont="1" applyFill="1" applyBorder="1" applyAlignment="1">
      <alignment horizontal="left" indent="1"/>
    </xf>
    <xf numFmtId="0" fontId="13" fillId="35" borderId="243" xfId="0" applyFont="1" applyFill="1" applyBorder="1" applyAlignment="1">
      <alignment horizontal="left" indent="1"/>
    </xf>
    <xf numFmtId="0" fontId="13" fillId="35" borderId="255" xfId="0" applyFont="1" applyFill="1" applyBorder="1" applyAlignment="1">
      <alignment horizontal="left" indent="1"/>
    </xf>
    <xf numFmtId="0" fontId="13" fillId="35" borderId="257" xfId="0" applyFont="1" applyFill="1" applyBorder="1" applyAlignment="1">
      <alignment horizontal="left" indent="1"/>
    </xf>
    <xf numFmtId="0" fontId="13" fillId="35" borderId="232" xfId="0" applyFont="1" applyFill="1" applyBorder="1" applyAlignment="1">
      <alignment horizontal="left" wrapText="1" indent="1"/>
    </xf>
    <xf numFmtId="0" fontId="13" fillId="35" borderId="230" xfId="0" applyFont="1" applyFill="1" applyBorder="1" applyAlignment="1">
      <alignment horizontal="left" wrapText="1" indent="1"/>
    </xf>
    <xf numFmtId="0" fontId="13" fillId="35" borderId="70" xfId="0" applyFont="1" applyFill="1" applyBorder="1" applyAlignment="1">
      <alignment horizontal="left" wrapText="1" indent="1"/>
    </xf>
    <xf numFmtId="0" fontId="13" fillId="35" borderId="234" xfId="0" applyFont="1" applyFill="1" applyBorder="1" applyAlignment="1">
      <alignment horizontal="left" wrapText="1" indent="1"/>
    </xf>
    <xf numFmtId="0" fontId="13" fillId="35" borderId="236" xfId="0" applyFont="1" applyFill="1" applyBorder="1" applyAlignment="1">
      <alignment horizontal="left" wrapText="1" indent="1"/>
    </xf>
    <xf numFmtId="0" fontId="13" fillId="35" borderId="23" xfId="0" applyFont="1" applyFill="1" applyBorder="1" applyAlignment="1">
      <alignment horizontal="left" wrapText="1" indent="1"/>
    </xf>
    <xf numFmtId="0" fontId="0" fillId="0" borderId="0" xfId="0" applyAlignment="1"/>
    <xf numFmtId="0" fontId="13" fillId="0" borderId="0" xfId="0" applyFont="1" applyFill="1" applyBorder="1" applyAlignment="1">
      <alignment horizontal="left" wrapText="1" indent="1"/>
    </xf>
    <xf numFmtId="0" fontId="33" fillId="0" borderId="0" xfId="0" applyFont="1" applyFill="1" applyAlignment="1">
      <alignment horizontal="right" indent="1"/>
    </xf>
    <xf numFmtId="3" fontId="33" fillId="0" borderId="0" xfId="0" applyNumberFormat="1" applyFont="1" applyFill="1"/>
    <xf numFmtId="0" fontId="33" fillId="0" borderId="0" xfId="0" applyFont="1" applyFill="1"/>
    <xf numFmtId="0" fontId="14" fillId="37" borderId="12" xfId="0" applyFont="1" applyFill="1" applyBorder="1" applyAlignment="1">
      <alignment horizontal="center"/>
    </xf>
    <xf numFmtId="0" fontId="23" fillId="0" borderId="6" xfId="0" applyFont="1" applyFill="1" applyBorder="1" applyAlignment="1">
      <alignment horizontal="left" indent="1"/>
    </xf>
    <xf numFmtId="0" fontId="24" fillId="37" borderId="12" xfId="0" applyFont="1" applyFill="1" applyBorder="1" applyAlignment="1">
      <alignment horizontal="left" indent="1"/>
    </xf>
    <xf numFmtId="0" fontId="24" fillId="37" borderId="12" xfId="0" applyFont="1" applyFill="1" applyBorder="1" applyAlignment="1">
      <alignment horizontal="center"/>
    </xf>
    <xf numFmtId="0" fontId="13" fillId="0" borderId="21" xfId="0" applyFont="1" applyFill="1" applyBorder="1" applyAlignment="1">
      <alignment horizontal="left"/>
    </xf>
    <xf numFmtId="0" fontId="13" fillId="0" borderId="64" xfId="0" applyFont="1" applyFill="1" applyBorder="1" applyAlignment="1">
      <alignment horizontal="left"/>
    </xf>
    <xf numFmtId="0" fontId="13" fillId="0" borderId="17" xfId="0" applyFont="1" applyFill="1" applyBorder="1" applyAlignment="1">
      <alignment horizontal="left"/>
    </xf>
    <xf numFmtId="3" fontId="13" fillId="38" borderId="244" xfId="0" applyNumberFormat="1" applyFont="1" applyFill="1" applyBorder="1" applyAlignment="1">
      <alignment horizontal="right" indent="1"/>
    </xf>
    <xf numFmtId="168" fontId="13" fillId="38" borderId="245" xfId="0" applyNumberFormat="1" applyFont="1" applyFill="1" applyBorder="1" applyAlignment="1">
      <alignment horizontal="right" indent="1"/>
    </xf>
    <xf numFmtId="3" fontId="13" fillId="39" borderId="244" xfId="0" applyNumberFormat="1" applyFont="1" applyFill="1" applyBorder="1" applyAlignment="1">
      <alignment horizontal="right" indent="1"/>
    </xf>
    <xf numFmtId="3" fontId="13" fillId="39" borderId="88" xfId="0" applyNumberFormat="1" applyFont="1" applyFill="1" applyBorder="1" applyAlignment="1">
      <alignment horizontal="right" indent="1"/>
    </xf>
    <xf numFmtId="0" fontId="13" fillId="0" borderId="68" xfId="0" applyFont="1" applyFill="1" applyBorder="1" applyAlignment="1">
      <alignment horizontal="left"/>
    </xf>
    <xf numFmtId="0" fontId="13" fillId="0" borderId="236" xfId="0" applyFont="1" applyFill="1" applyBorder="1" applyAlignment="1">
      <alignment horizontal="left"/>
    </xf>
    <xf numFmtId="0" fontId="13" fillId="0" borderId="234" xfId="0" applyFont="1" applyFill="1" applyBorder="1" applyAlignment="1">
      <alignment horizontal="left"/>
    </xf>
    <xf numFmtId="0" fontId="61" fillId="36" borderId="9" xfId="34" applyFont="1" applyFill="1" applyBorder="1" applyAlignment="1" applyProtection="1">
      <alignment horizontal="center" vertical="center" wrapText="1"/>
    </xf>
    <xf numFmtId="0" fontId="12" fillId="0" borderId="0" xfId="34" applyAlignment="1" applyProtection="1"/>
    <xf numFmtId="0" fontId="12" fillId="0" borderId="0" xfId="34" applyAlignment="1" applyProtection="1"/>
    <xf numFmtId="0" fontId="13" fillId="0" borderId="40" xfId="0" applyFont="1" applyFill="1" applyBorder="1" applyAlignment="1">
      <alignment horizontal="left" wrapText="1" indent="2"/>
    </xf>
    <xf numFmtId="0" fontId="13" fillId="0" borderId="40" xfId="0" applyFont="1" applyFill="1" applyBorder="1" applyAlignment="1">
      <alignment horizontal="left" wrapText="1" indent="3"/>
    </xf>
    <xf numFmtId="0" fontId="12" fillId="0" borderId="0" xfId="34" applyAlignment="1" applyProtection="1">
      <alignment vertical="top"/>
    </xf>
    <xf numFmtId="0" fontId="0" fillId="0" borderId="4" xfId="0" applyFont="1" applyBorder="1" applyAlignment="1"/>
    <xf numFmtId="0" fontId="14" fillId="37" borderId="12" xfId="0" applyFont="1" applyFill="1" applyBorder="1" applyAlignment="1">
      <alignment horizontal="center"/>
    </xf>
    <xf numFmtId="0" fontId="56" fillId="37" borderId="12" xfId="34" applyFont="1" applyFill="1" applyBorder="1" applyAlignment="1" applyProtection="1">
      <alignment horizontal="left" indent="1"/>
    </xf>
    <xf numFmtId="0" fontId="56" fillId="37" borderId="12" xfId="34" applyFont="1" applyFill="1" applyBorder="1" applyAlignment="1" applyProtection="1">
      <alignment horizontal="left" wrapText="1" indent="1"/>
    </xf>
    <xf numFmtId="0" fontId="56" fillId="36" borderId="10" xfId="34" applyFont="1" applyFill="1" applyBorder="1" applyAlignment="1" applyProtection="1">
      <alignment horizontal="center" vertical="center" wrapText="1"/>
    </xf>
    <xf numFmtId="0" fontId="56" fillId="37" borderId="195" xfId="34" applyFont="1" applyFill="1" applyBorder="1" applyAlignment="1" applyProtection="1">
      <alignment horizontal="left" indent="1"/>
    </xf>
    <xf numFmtId="0" fontId="56" fillId="37" borderId="159" xfId="34" applyFont="1" applyFill="1" applyBorder="1" applyAlignment="1" applyProtection="1">
      <alignment horizontal="left" indent="1"/>
    </xf>
    <xf numFmtId="0" fontId="56" fillId="37" borderId="191" xfId="34" applyFont="1" applyFill="1" applyBorder="1" applyAlignment="1" applyProtection="1">
      <alignment horizontal="left" wrapText="1" indent="1"/>
    </xf>
    <xf numFmtId="0" fontId="56" fillId="37" borderId="219" xfId="34" applyFont="1" applyFill="1" applyBorder="1" applyAlignment="1" applyProtection="1">
      <alignment horizontal="left" wrapText="1" indent="1"/>
    </xf>
    <xf numFmtId="0" fontId="61" fillId="36" borderId="10" xfId="34" applyFont="1" applyFill="1" applyBorder="1" applyAlignment="1" applyProtection="1">
      <alignment horizontal="center" vertical="center" wrapText="1"/>
    </xf>
    <xf numFmtId="0" fontId="61" fillId="36" borderId="10" xfId="34" applyFont="1" applyFill="1" applyBorder="1" applyAlignment="1">
      <alignment horizontal="center" vertical="center" wrapText="1"/>
    </xf>
    <xf numFmtId="0" fontId="61" fillId="36" borderId="10" xfId="0" applyFont="1" applyFill="1" applyBorder="1" applyAlignment="1">
      <alignment horizontal="center" vertical="center" wrapText="1"/>
    </xf>
    <xf numFmtId="0" fontId="13" fillId="0" borderId="17" xfId="0" applyFont="1" applyFill="1" applyBorder="1" applyAlignment="1">
      <alignment horizontal="left" indent="1"/>
    </xf>
    <xf numFmtId="166" fontId="13" fillId="35" borderId="232" xfId="0" applyNumberFormat="1" applyFont="1" applyFill="1" applyBorder="1" applyAlignment="1">
      <alignment horizontal="center"/>
    </xf>
    <xf numFmtId="166" fontId="13" fillId="35" borderId="233" xfId="0" applyNumberFormat="1" applyFont="1" applyFill="1" applyBorder="1" applyAlignment="1">
      <alignment horizontal="center"/>
    </xf>
    <xf numFmtId="0" fontId="0" fillId="0" borderId="0" xfId="0" applyFont="1" applyBorder="1" applyAlignment="1">
      <alignment horizontal="left" vertical="top" wrapText="1" indent="1"/>
    </xf>
    <xf numFmtId="0" fontId="0" fillId="0" borderId="0" xfId="0" applyBorder="1" applyAlignment="1">
      <alignment horizontal="left" vertical="top" indent="1"/>
    </xf>
    <xf numFmtId="166" fontId="13" fillId="35" borderId="255" xfId="0" applyNumberFormat="1" applyFont="1" applyFill="1" applyBorder="1" applyAlignment="1">
      <alignment horizontal="center"/>
    </xf>
    <xf numFmtId="166" fontId="13" fillId="35" borderId="256" xfId="0" applyNumberFormat="1" applyFont="1" applyFill="1" applyBorder="1" applyAlignment="1">
      <alignment horizontal="center"/>
    </xf>
    <xf numFmtId="0" fontId="14" fillId="36" borderId="9" xfId="0" applyFont="1" applyFill="1" applyBorder="1" applyAlignment="1">
      <alignment horizontal="center" vertical="center" wrapText="1"/>
    </xf>
    <xf numFmtId="0" fontId="14" fillId="36" borderId="11" xfId="0" applyFont="1" applyFill="1" applyBorder="1" applyAlignment="1">
      <alignment horizontal="center" vertical="center" wrapText="1"/>
    </xf>
    <xf numFmtId="165" fontId="13" fillId="35" borderId="17" xfId="0" applyNumberFormat="1" applyFont="1" applyFill="1" applyBorder="1" applyAlignment="1">
      <alignment horizontal="center"/>
    </xf>
    <xf numFmtId="165" fontId="13" fillId="35" borderId="57" xfId="0" applyNumberFormat="1" applyFont="1" applyFill="1" applyBorder="1" applyAlignment="1">
      <alignment horizontal="center"/>
    </xf>
    <xf numFmtId="165" fontId="13" fillId="35" borderId="6" xfId="0" applyNumberFormat="1" applyFont="1" applyFill="1" applyBorder="1" applyAlignment="1">
      <alignment horizontal="center"/>
    </xf>
    <xf numFmtId="165" fontId="13" fillId="35" borderId="8" xfId="0" applyNumberFormat="1" applyFont="1" applyFill="1" applyBorder="1" applyAlignment="1">
      <alignment horizontal="center"/>
    </xf>
    <xf numFmtId="165" fontId="13" fillId="0" borderId="0" xfId="0" applyNumberFormat="1" applyFont="1" applyFill="1" applyBorder="1" applyAlignment="1">
      <alignment horizontal="center"/>
    </xf>
    <xf numFmtId="165" fontId="13" fillId="35" borderId="232" xfId="0" applyNumberFormat="1" applyFont="1" applyFill="1" applyBorder="1" applyAlignment="1">
      <alignment horizontal="center"/>
    </xf>
    <xf numFmtId="165" fontId="13" fillId="35" borderId="233" xfId="0" applyNumberFormat="1" applyFont="1" applyFill="1" applyBorder="1" applyAlignment="1">
      <alignment horizontal="center"/>
    </xf>
    <xf numFmtId="165" fontId="13" fillId="35" borderId="70" xfId="0" applyNumberFormat="1" applyFont="1" applyFill="1" applyBorder="1" applyAlignment="1">
      <alignment horizontal="center"/>
    </xf>
    <xf numFmtId="165" fontId="13" fillId="35" borderId="121" xfId="0" applyNumberFormat="1" applyFont="1" applyFill="1" applyBorder="1" applyAlignment="1">
      <alignment horizontal="center"/>
    </xf>
    <xf numFmtId="165" fontId="13" fillId="35" borderId="234" xfId="0" applyNumberFormat="1" applyFont="1" applyFill="1" applyBorder="1" applyAlignment="1">
      <alignment horizontal="center"/>
    </xf>
    <xf numFmtId="165" fontId="13" fillId="35" borderId="235" xfId="0" applyNumberFormat="1" applyFont="1" applyFill="1" applyBorder="1" applyAlignment="1">
      <alignment horizontal="center"/>
    </xf>
    <xf numFmtId="3" fontId="13" fillId="38" borderId="21" xfId="0" applyNumberFormat="1" applyFont="1" applyFill="1" applyBorder="1" applyAlignment="1">
      <alignment horizontal="right" indent="5"/>
    </xf>
    <xf numFmtId="3" fontId="13" fillId="38" borderId="82" xfId="0" applyNumberFormat="1" applyFont="1" applyFill="1" applyBorder="1" applyAlignment="1">
      <alignment horizontal="right" indent="5"/>
    </xf>
    <xf numFmtId="3" fontId="13" fillId="39" borderId="21" xfId="0" applyNumberFormat="1" applyFont="1" applyFill="1" applyBorder="1" applyAlignment="1">
      <alignment horizontal="right" indent="5"/>
    </xf>
    <xf numFmtId="3" fontId="13" fillId="39" borderId="82" xfId="0" applyNumberFormat="1" applyFont="1" applyFill="1" applyBorder="1" applyAlignment="1">
      <alignment horizontal="right" indent="5"/>
    </xf>
    <xf numFmtId="0" fontId="14" fillId="37" borderId="12" xfId="0" applyFont="1" applyFill="1" applyBorder="1" applyAlignment="1">
      <alignment horizontal="center"/>
    </xf>
    <xf numFmtId="0" fontId="0" fillId="0" borderId="55" xfId="0" applyBorder="1" applyAlignment="1">
      <alignment horizontal="center"/>
    </xf>
    <xf numFmtId="3" fontId="13" fillId="38" borderId="66" xfId="0" applyNumberFormat="1" applyFont="1" applyFill="1" applyBorder="1" applyAlignment="1">
      <alignment horizontal="right" indent="5"/>
    </xf>
    <xf numFmtId="3" fontId="13" fillId="38" borderId="123" xfId="0" applyNumberFormat="1" applyFont="1" applyFill="1" applyBorder="1" applyAlignment="1">
      <alignment horizontal="right" indent="5"/>
    </xf>
    <xf numFmtId="166" fontId="13" fillId="35" borderId="9" xfId="0" applyNumberFormat="1" applyFont="1" applyFill="1" applyBorder="1" applyAlignment="1">
      <alignment horizontal="center" wrapText="1"/>
    </xf>
    <xf numFmtId="166" fontId="13" fillId="35" borderId="11" xfId="0" applyNumberFormat="1" applyFont="1" applyFill="1" applyBorder="1" applyAlignment="1">
      <alignment horizontal="center" wrapText="1"/>
    </xf>
    <xf numFmtId="166" fontId="13" fillId="35" borderId="9" xfId="0" applyNumberFormat="1" applyFont="1" applyFill="1" applyBorder="1" applyAlignment="1">
      <alignment horizontal="center"/>
    </xf>
    <xf numFmtId="166" fontId="13" fillId="35" borderId="11" xfId="0" applyNumberFormat="1" applyFont="1" applyFill="1" applyBorder="1" applyAlignment="1">
      <alignment horizontal="center"/>
    </xf>
    <xf numFmtId="165" fontId="13" fillId="35" borderId="1" xfId="0" applyNumberFormat="1" applyFont="1" applyFill="1" applyBorder="1" applyAlignment="1">
      <alignment horizontal="center"/>
    </xf>
    <xf numFmtId="165" fontId="13" fillId="35" borderId="2" xfId="0" applyNumberFormat="1" applyFont="1" applyFill="1" applyBorder="1" applyAlignment="1">
      <alignment horizontal="center"/>
    </xf>
    <xf numFmtId="0" fontId="0" fillId="0" borderId="11" xfId="0" applyBorder="1" applyAlignment="1">
      <alignment horizontal="center" vertical="center" wrapText="1"/>
    </xf>
    <xf numFmtId="165" fontId="13" fillId="35" borderId="23" xfId="0" applyNumberFormat="1" applyFont="1" applyFill="1" applyBorder="1" applyAlignment="1">
      <alignment horizontal="center"/>
    </xf>
    <xf numFmtId="165" fontId="13" fillId="35" borderId="122" xfId="0" applyNumberFormat="1" applyFont="1" applyFill="1" applyBorder="1" applyAlignment="1">
      <alignment horizontal="center"/>
    </xf>
    <xf numFmtId="0" fontId="14" fillId="36" borderId="120" xfId="0" applyFont="1" applyFill="1" applyBorder="1" applyAlignment="1">
      <alignment horizontal="center" vertical="center" wrapText="1"/>
    </xf>
    <xf numFmtId="0" fontId="29" fillId="0" borderId="4" xfId="0" applyFont="1" applyFill="1" applyBorder="1" applyAlignment="1">
      <alignment horizontal="left" wrapText="1"/>
    </xf>
    <xf numFmtId="0" fontId="0" fillId="0" borderId="120" xfId="0" applyFont="1" applyBorder="1" applyAlignment="1">
      <alignment horizontal="center" vertical="center" wrapText="1"/>
    </xf>
    <xf numFmtId="0" fontId="0" fillId="0" borderId="11" xfId="0" applyFont="1" applyBorder="1" applyAlignment="1">
      <alignment horizontal="center" vertical="center" wrapText="1"/>
    </xf>
    <xf numFmtId="3" fontId="14" fillId="36" borderId="206" xfId="0" applyNumberFormat="1" applyFont="1" applyFill="1" applyBorder="1" applyAlignment="1">
      <alignment horizontal="center" vertical="center" wrapText="1"/>
    </xf>
    <xf numFmtId="3" fontId="14" fillId="36" borderId="207" xfId="0" applyNumberFormat="1" applyFont="1" applyFill="1" applyBorder="1" applyAlignment="1">
      <alignment horizontal="center" vertical="center" wrapText="1"/>
    </xf>
    <xf numFmtId="3" fontId="14" fillId="36" borderId="208" xfId="0" applyNumberFormat="1" applyFont="1" applyFill="1" applyBorder="1" applyAlignment="1">
      <alignment horizontal="center" vertical="center" wrapText="1"/>
    </xf>
    <xf numFmtId="0" fontId="29" fillId="0" borderId="4" xfId="0" applyFont="1" applyFill="1" applyBorder="1" applyAlignment="1">
      <alignment horizontal="left"/>
    </xf>
    <xf numFmtId="0" fontId="12" fillId="0" borderId="0" xfId="34" applyFont="1" applyAlignment="1" applyProtection="1"/>
    <xf numFmtId="49" fontId="0" fillId="34" borderId="3" xfId="0" applyNumberFormat="1" applyFont="1" applyFill="1" applyBorder="1" applyAlignment="1">
      <alignment horizontal="center"/>
    </xf>
    <xf numFmtId="49" fontId="0" fillId="34" borderId="4" xfId="0" applyNumberFormat="1" applyFont="1" applyFill="1" applyBorder="1" applyAlignment="1">
      <alignment horizontal="center"/>
    </xf>
    <xf numFmtId="49" fontId="0" fillId="34" borderId="5" xfId="0" applyNumberFormat="1" applyFont="1" applyFill="1" applyBorder="1" applyAlignment="1">
      <alignment horizontal="center"/>
    </xf>
    <xf numFmtId="49" fontId="16" fillId="34" borderId="1" xfId="0" applyNumberFormat="1" applyFont="1" applyFill="1" applyBorder="1" applyAlignment="1">
      <alignment horizontal="center"/>
    </xf>
    <xf numFmtId="49" fontId="16" fillId="34" borderId="0" xfId="0" applyNumberFormat="1" applyFont="1" applyFill="1" applyBorder="1" applyAlignment="1">
      <alignment horizontal="center"/>
    </xf>
    <xf numFmtId="49" fontId="16" fillId="34" borderId="2" xfId="0" applyNumberFormat="1" applyFont="1" applyFill="1" applyBorder="1" applyAlignment="1">
      <alignment horizontal="center"/>
    </xf>
    <xf numFmtId="49" fontId="17" fillId="34" borderId="1" xfId="0" applyNumberFormat="1" applyFont="1" applyFill="1" applyBorder="1" applyAlignment="1">
      <alignment horizontal="center"/>
    </xf>
    <xf numFmtId="49" fontId="17" fillId="34" borderId="0" xfId="0" applyNumberFormat="1" applyFont="1" applyFill="1" applyBorder="1" applyAlignment="1">
      <alignment horizontal="center"/>
    </xf>
    <xf numFmtId="49" fontId="17" fillId="34" borderId="2" xfId="0" applyNumberFormat="1" applyFont="1" applyFill="1" applyBorder="1" applyAlignment="1">
      <alignment horizontal="center"/>
    </xf>
    <xf numFmtId="49" fontId="19" fillId="34" borderId="1" xfId="0" applyNumberFormat="1" applyFont="1" applyFill="1" applyBorder="1" applyAlignment="1">
      <alignment horizontal="center" wrapText="1"/>
    </xf>
    <xf numFmtId="49" fontId="19" fillId="34" borderId="0" xfId="0" applyNumberFormat="1" applyFont="1" applyFill="1" applyBorder="1" applyAlignment="1">
      <alignment horizontal="center" wrapText="1"/>
    </xf>
    <xf numFmtId="49" fontId="19" fillId="34" borderId="2" xfId="0" applyNumberFormat="1" applyFont="1" applyFill="1" applyBorder="1" applyAlignment="1">
      <alignment horizontal="center" wrapText="1"/>
    </xf>
    <xf numFmtId="49" fontId="62" fillId="34" borderId="1" xfId="0" applyNumberFormat="1" applyFont="1" applyFill="1" applyBorder="1" applyAlignment="1">
      <alignment horizontal="center" vertical="top"/>
    </xf>
    <xf numFmtId="49" fontId="62" fillId="34" borderId="0" xfId="0" applyNumberFormat="1" applyFont="1" applyFill="1" applyBorder="1" applyAlignment="1">
      <alignment horizontal="center" vertical="top"/>
    </xf>
    <xf numFmtId="49" fontId="62" fillId="34" borderId="2" xfId="0" applyNumberFormat="1" applyFont="1" applyFill="1" applyBorder="1" applyAlignment="1">
      <alignment horizontal="center" vertical="top"/>
    </xf>
    <xf numFmtId="0" fontId="13" fillId="2" borderId="86" xfId="34" applyFont="1" applyFill="1" applyBorder="1" applyAlignment="1">
      <alignment horizontal="left" wrapText="1" indent="1"/>
    </xf>
    <xf numFmtId="0" fontId="13" fillId="2" borderId="0" xfId="34" applyFont="1" applyFill="1" applyBorder="1" applyAlignment="1">
      <alignment horizontal="left" wrapText="1" indent="1"/>
    </xf>
    <xf numFmtId="0" fontId="13" fillId="2" borderId="87" xfId="34" applyFont="1" applyFill="1" applyBorder="1" applyAlignment="1">
      <alignment horizontal="left" wrapText="1" indent="1"/>
    </xf>
    <xf numFmtId="0" fontId="58" fillId="2" borderId="86" xfId="0" applyFont="1" applyFill="1" applyBorder="1" applyAlignment="1">
      <alignment horizontal="left" wrapText="1" indent="1"/>
    </xf>
    <xf numFmtId="0" fontId="58" fillId="38" borderId="0" xfId="0" applyFont="1" applyFill="1" applyBorder="1" applyAlignment="1">
      <alignment horizontal="left" wrapText="1" indent="1"/>
    </xf>
    <xf numFmtId="0" fontId="58" fillId="2" borderId="87" xfId="0" applyFont="1" applyFill="1" applyBorder="1" applyAlignment="1">
      <alignment horizontal="left" wrapText="1" indent="1"/>
    </xf>
    <xf numFmtId="0" fontId="13" fillId="38" borderId="1" xfId="0" applyFont="1" applyFill="1" applyBorder="1" applyAlignment="1">
      <alignment horizontal="left" wrapText="1" indent="1"/>
    </xf>
    <xf numFmtId="0" fontId="13" fillId="38" borderId="0" xfId="0" applyFont="1" applyFill="1" applyBorder="1" applyAlignment="1">
      <alignment horizontal="left" wrapText="1" indent="1"/>
    </xf>
    <xf numFmtId="0" fontId="13" fillId="38" borderId="2" xfId="0" applyFont="1" applyFill="1" applyBorder="1" applyAlignment="1">
      <alignment horizontal="left" wrapText="1" indent="1"/>
    </xf>
    <xf numFmtId="49" fontId="0" fillId="34" borderId="6" xfId="0" applyNumberFormat="1" applyFont="1" applyFill="1" applyBorder="1" applyAlignment="1">
      <alignment horizontal="center"/>
    </xf>
    <xf numFmtId="49" fontId="0" fillId="34" borderId="7" xfId="0" applyNumberFormat="1" applyFont="1" applyFill="1" applyBorder="1" applyAlignment="1">
      <alignment horizontal="center"/>
    </xf>
    <xf numFmtId="49" fontId="0" fillId="34" borderId="8" xfId="0" applyNumberFormat="1" applyFont="1" applyFill="1" applyBorder="1" applyAlignment="1">
      <alignment horizontal="center"/>
    </xf>
    <xf numFmtId="0" fontId="13" fillId="38" borderId="6" xfId="0" applyFont="1" applyFill="1" applyBorder="1" applyAlignment="1">
      <alignment horizontal="left" wrapText="1" indent="1"/>
    </xf>
    <xf numFmtId="0" fontId="13" fillId="38" borderId="7" xfId="0" applyFont="1" applyFill="1" applyBorder="1" applyAlignment="1">
      <alignment horizontal="left" wrapText="1" indent="1"/>
    </xf>
    <xf numFmtId="0" fontId="20" fillId="35" borderId="1" xfId="0" applyFont="1" applyFill="1" applyBorder="1" applyAlignment="1">
      <alignment horizontal="center"/>
    </xf>
    <xf numFmtId="0" fontId="20" fillId="35" borderId="0" xfId="0" applyFont="1" applyFill="1" applyBorder="1" applyAlignment="1">
      <alignment horizontal="center"/>
    </xf>
    <xf numFmtId="0" fontId="20" fillId="35" borderId="2" xfId="0" applyFont="1" applyFill="1" applyBorder="1" applyAlignment="1">
      <alignment horizontal="center"/>
    </xf>
    <xf numFmtId="0" fontId="21" fillId="36" borderId="74" xfId="34" applyFont="1" applyFill="1" applyBorder="1" applyAlignment="1" applyProtection="1">
      <alignment horizontal="center" vertical="center" wrapText="1"/>
    </xf>
    <xf numFmtId="0" fontId="21" fillId="36" borderId="79" xfId="34" applyFont="1" applyFill="1" applyBorder="1" applyAlignment="1" applyProtection="1">
      <alignment horizontal="center" vertical="center" wrapText="1"/>
    </xf>
    <xf numFmtId="0" fontId="15" fillId="38" borderId="1" xfId="0" applyFont="1" applyFill="1" applyBorder="1" applyAlignment="1">
      <alignment horizontal="center"/>
    </xf>
    <xf numFmtId="0" fontId="15" fillId="38" borderId="0" xfId="0" applyFont="1" applyFill="1" applyBorder="1" applyAlignment="1">
      <alignment horizontal="center"/>
    </xf>
    <xf numFmtId="0" fontId="15" fillId="38" borderId="2" xfId="0" applyFont="1" applyFill="1" applyBorder="1" applyAlignment="1">
      <alignment horizontal="center"/>
    </xf>
    <xf numFmtId="0" fontId="14" fillId="36" borderId="204" xfId="0" applyFont="1" applyFill="1" applyBorder="1" applyAlignment="1">
      <alignment horizontal="center" vertical="center" wrapText="1"/>
    </xf>
    <xf numFmtId="0" fontId="0" fillId="0" borderId="205" xfId="0" applyBorder="1" applyAlignment="1">
      <alignment horizontal="center" vertical="center"/>
    </xf>
    <xf numFmtId="0" fontId="14" fillId="36" borderId="65" xfId="0" applyFont="1" applyFill="1" applyBorder="1" applyAlignment="1">
      <alignment horizontal="center" vertical="center" wrapText="1"/>
    </xf>
    <xf numFmtId="0" fontId="0" fillId="0" borderId="16" xfId="0" applyBorder="1" applyAlignment="1">
      <alignment horizontal="center" vertical="center"/>
    </xf>
    <xf numFmtId="0" fontId="14" fillId="36" borderId="27" xfId="0" applyFont="1" applyFill="1" applyBorder="1" applyAlignment="1">
      <alignment horizontal="center" vertical="center"/>
    </xf>
    <xf numFmtId="0" fontId="0" fillId="0" borderId="28" xfId="0" applyBorder="1" applyAlignment="1">
      <alignment horizontal="center" vertical="center"/>
    </xf>
    <xf numFmtId="0" fontId="13" fillId="38" borderId="1" xfId="34" applyFont="1" applyFill="1" applyBorder="1" applyAlignment="1" applyProtection="1">
      <alignment horizontal="left" indent="1"/>
    </xf>
    <xf numFmtId="0" fontId="13" fillId="38" borderId="0" xfId="34" applyFont="1" applyFill="1" applyBorder="1" applyAlignment="1" applyProtection="1">
      <alignment horizontal="left" indent="1"/>
    </xf>
    <xf numFmtId="0" fontId="13" fillId="38" borderId="2" xfId="34" applyFont="1" applyFill="1" applyBorder="1" applyAlignment="1" applyProtection="1">
      <alignment horizontal="left" indent="1"/>
    </xf>
    <xf numFmtId="0" fontId="18" fillId="38" borderId="1" xfId="34" applyFont="1" applyFill="1" applyBorder="1" applyAlignment="1" applyProtection="1">
      <alignment horizontal="left" vertical="top" wrapText="1" indent="3"/>
    </xf>
    <xf numFmtId="0" fontId="18" fillId="38" borderId="0" xfId="34" applyFont="1" applyFill="1" applyBorder="1" applyAlignment="1" applyProtection="1">
      <alignment horizontal="left" vertical="top" wrapText="1" indent="3"/>
    </xf>
    <xf numFmtId="0" fontId="18" fillId="38" borderId="2" xfId="34" applyFont="1" applyFill="1" applyBorder="1" applyAlignment="1" applyProtection="1">
      <alignment horizontal="left" vertical="top" wrapText="1" indent="3"/>
    </xf>
    <xf numFmtId="0" fontId="29" fillId="0" borderId="0" xfId="0" applyFont="1"/>
    <xf numFmtId="0" fontId="0" fillId="0" borderId="4" xfId="0" applyBorder="1" applyAlignment="1">
      <alignment wrapText="1"/>
    </xf>
    <xf numFmtId="0" fontId="13" fillId="0" borderId="4" xfId="34" applyFont="1" applyBorder="1" applyAlignment="1" applyProtection="1"/>
    <xf numFmtId="165" fontId="13" fillId="35" borderId="230" xfId="0" applyNumberFormat="1" applyFont="1" applyFill="1" applyBorder="1" applyAlignment="1">
      <alignment horizontal="center"/>
    </xf>
    <xf numFmtId="165" fontId="13" fillId="35" borderId="231" xfId="0" applyNumberFormat="1" applyFont="1" applyFill="1" applyBorder="1" applyAlignment="1">
      <alignment horizontal="center"/>
    </xf>
    <xf numFmtId="3" fontId="13" fillId="38" borderId="68" xfId="0" applyNumberFormat="1" applyFont="1" applyFill="1" applyBorder="1" applyAlignment="1">
      <alignment horizontal="right" indent="5"/>
    </xf>
    <xf numFmtId="3" fontId="13" fillId="38" borderId="83" xfId="0" applyNumberFormat="1" applyFont="1" applyFill="1" applyBorder="1" applyAlignment="1">
      <alignment horizontal="right" indent="5"/>
    </xf>
    <xf numFmtId="3" fontId="13" fillId="39" borderId="64" xfId="0" applyNumberFormat="1" applyFont="1" applyFill="1" applyBorder="1" applyAlignment="1">
      <alignment horizontal="right" indent="5"/>
    </xf>
    <xf numFmtId="3" fontId="13" fillId="39" borderId="124" xfId="0" applyNumberFormat="1" applyFont="1" applyFill="1" applyBorder="1" applyAlignment="1">
      <alignment horizontal="right" indent="5"/>
    </xf>
    <xf numFmtId="3" fontId="13" fillId="38" borderId="61" xfId="0" applyNumberFormat="1" applyFont="1" applyFill="1" applyBorder="1" applyAlignment="1">
      <alignment horizontal="right" indent="5"/>
    </xf>
    <xf numFmtId="3" fontId="13" fillId="38" borderId="125" xfId="0" applyNumberFormat="1" applyFont="1" applyFill="1" applyBorder="1" applyAlignment="1">
      <alignment horizontal="right" indent="5"/>
    </xf>
    <xf numFmtId="3" fontId="13" fillId="39" borderId="61" xfId="0" applyNumberFormat="1" applyFont="1" applyFill="1" applyBorder="1" applyAlignment="1">
      <alignment horizontal="right" indent="5"/>
    </xf>
    <xf numFmtId="3" fontId="13" fillId="39" borderId="125" xfId="0" applyNumberFormat="1" applyFont="1" applyFill="1" applyBorder="1" applyAlignment="1">
      <alignment horizontal="right" indent="5"/>
    </xf>
    <xf numFmtId="167" fontId="13" fillId="35" borderId="9" xfId="0" applyNumberFormat="1" applyFont="1" applyFill="1" applyBorder="1" applyAlignment="1">
      <alignment horizontal="center"/>
    </xf>
    <xf numFmtId="167" fontId="13" fillId="35" borderId="11" xfId="0" applyNumberFormat="1" applyFont="1" applyFill="1" applyBorder="1" applyAlignment="1">
      <alignment horizontal="center"/>
    </xf>
    <xf numFmtId="0" fontId="13" fillId="0" borderId="214" xfId="0" applyFont="1" applyBorder="1" applyAlignment="1">
      <alignment horizontal="left" wrapText="1" indent="1"/>
    </xf>
    <xf numFmtId="0" fontId="0" fillId="0" borderId="239" xfId="0" applyBorder="1" applyAlignment="1">
      <alignment horizontal="left" indent="1"/>
    </xf>
    <xf numFmtId="0" fontId="21" fillId="36" borderId="9" xfId="0" applyFont="1" applyFill="1" applyBorder="1" applyAlignment="1">
      <alignment horizontal="center" vertical="center" wrapText="1"/>
    </xf>
    <xf numFmtId="0" fontId="21" fillId="36" borderId="11" xfId="0" applyFont="1" applyFill="1" applyBorder="1" applyAlignment="1">
      <alignment horizontal="center" vertical="center" wrapText="1"/>
    </xf>
    <xf numFmtId="0" fontId="24" fillId="36" borderId="9" xfId="0" applyFont="1" applyFill="1" applyBorder="1" applyAlignment="1">
      <alignment horizontal="center" vertical="center" wrapText="1"/>
    </xf>
    <xf numFmtId="0" fontId="24" fillId="36" borderId="11" xfId="0" applyFont="1" applyFill="1" applyBorder="1" applyAlignment="1">
      <alignment horizontal="center" vertical="center" wrapText="1"/>
    </xf>
    <xf numFmtId="0" fontId="24" fillId="37" borderId="12" xfId="0" applyFont="1" applyFill="1" applyBorder="1" applyAlignment="1">
      <alignment horizontal="left" indent="1"/>
    </xf>
    <xf numFmtId="0" fontId="24" fillId="37" borderId="55" xfId="0" applyFont="1" applyFill="1" applyBorder="1" applyAlignment="1">
      <alignment horizontal="left" indent="1"/>
    </xf>
    <xf numFmtId="0" fontId="13" fillId="0" borderId="66" xfId="0" applyFont="1" applyFill="1" applyBorder="1" applyAlignment="1">
      <alignment horizontal="left" indent="1"/>
    </xf>
    <xf numFmtId="0" fontId="13" fillId="0" borderId="123" xfId="0" applyFont="1" applyFill="1" applyBorder="1" applyAlignment="1">
      <alignment horizontal="left" indent="1"/>
    </xf>
    <xf numFmtId="0" fontId="13" fillId="0" borderId="21" xfId="0" applyFont="1" applyFill="1" applyBorder="1" applyAlignment="1">
      <alignment horizontal="left" indent="1"/>
    </xf>
    <xf numFmtId="0" fontId="13" fillId="0" borderId="82" xfId="0" applyFont="1" applyFill="1" applyBorder="1" applyAlignment="1">
      <alignment horizontal="left" indent="1"/>
    </xf>
    <xf numFmtId="0" fontId="13" fillId="0" borderId="68" xfId="0" applyFont="1" applyFill="1" applyBorder="1" applyAlignment="1">
      <alignment horizontal="left" indent="1"/>
    </xf>
    <xf numFmtId="0" fontId="13" fillId="0" borderId="83" xfId="0" applyFont="1" applyFill="1" applyBorder="1" applyAlignment="1">
      <alignment horizontal="left" indent="1"/>
    </xf>
    <xf numFmtId="0" fontId="13" fillId="0" borderId="170" xfId="0" applyFont="1" applyBorder="1" applyAlignment="1">
      <alignment horizontal="left" wrapText="1" indent="1"/>
    </xf>
    <xf numFmtId="0" fontId="0" fillId="0" borderId="240" xfId="0" applyBorder="1" applyAlignment="1">
      <alignment horizontal="left" wrapText="1" indent="1"/>
    </xf>
    <xf numFmtId="0" fontId="13" fillId="0" borderId="23" xfId="0" applyFont="1" applyFill="1" applyBorder="1" applyAlignment="1">
      <alignment horizontal="left" wrapText="1" indent="1"/>
    </xf>
    <xf numFmtId="0" fontId="0" fillId="0" borderId="131" xfId="0" applyBorder="1" applyAlignment="1">
      <alignment horizontal="left" indent="1"/>
    </xf>
    <xf numFmtId="0" fontId="13" fillId="0" borderId="3" xfId="0" applyFont="1" applyFill="1" applyBorder="1" applyAlignment="1">
      <alignment horizontal="left" wrapText="1" indent="1"/>
    </xf>
    <xf numFmtId="0" fontId="0" fillId="0" borderId="4" xfId="0" applyBorder="1" applyAlignment="1">
      <alignment horizontal="left" indent="1"/>
    </xf>
    <xf numFmtId="0" fontId="13" fillId="35" borderId="232" xfId="0" applyFont="1" applyFill="1" applyBorder="1" applyAlignment="1">
      <alignment horizontal="left" wrapText="1" indent="1"/>
    </xf>
    <xf numFmtId="0" fontId="0" fillId="0" borderId="233" xfId="0" applyBorder="1" applyAlignment="1">
      <alignment horizontal="left" indent="1"/>
    </xf>
    <xf numFmtId="0" fontId="13" fillId="35" borderId="230" xfId="0" applyFont="1" applyFill="1" applyBorder="1" applyAlignment="1">
      <alignment horizontal="left" wrapText="1" indent="1"/>
    </xf>
    <xf numFmtId="0" fontId="13" fillId="35" borderId="231" xfId="0" applyFont="1" applyFill="1" applyBorder="1" applyAlignment="1">
      <alignment horizontal="left" wrapText="1" indent="1"/>
    </xf>
    <xf numFmtId="0" fontId="23" fillId="0" borderId="9" xfId="0" applyFont="1" applyFill="1" applyBorder="1" applyAlignment="1">
      <alignment horizontal="left" indent="1"/>
    </xf>
    <xf numFmtId="0" fontId="0" fillId="0" borderId="11" xfId="0" applyBorder="1" applyAlignment="1">
      <alignment horizontal="left" indent="1"/>
    </xf>
    <xf numFmtId="0" fontId="0" fillId="0" borderId="240" xfId="0" applyBorder="1" applyAlignment="1">
      <alignment horizontal="left" indent="1"/>
    </xf>
    <xf numFmtId="0" fontId="13" fillId="35" borderId="70" xfId="0" applyFont="1" applyFill="1" applyBorder="1" applyAlignment="1">
      <alignment horizontal="left" wrapText="1" indent="1"/>
    </xf>
    <xf numFmtId="0" fontId="0" fillId="0" borderId="121" xfId="0" applyBorder="1" applyAlignment="1">
      <alignment horizontal="left" indent="1"/>
    </xf>
    <xf numFmtId="0" fontId="13" fillId="35" borderId="234" xfId="0" applyFont="1" applyFill="1" applyBorder="1" applyAlignment="1">
      <alignment horizontal="left" wrapText="1" indent="1"/>
    </xf>
    <xf numFmtId="0" fontId="0" fillId="0" borderId="235" xfId="0" applyBorder="1" applyAlignment="1">
      <alignment horizontal="left" indent="1"/>
    </xf>
    <xf numFmtId="0" fontId="13" fillId="35" borderId="236" xfId="0" applyFont="1" applyFill="1" applyBorder="1" applyAlignment="1">
      <alignment horizontal="left" wrapText="1" indent="1"/>
    </xf>
    <xf numFmtId="0" fontId="0" fillId="0" borderId="237" xfId="0" applyBorder="1" applyAlignment="1">
      <alignment horizontal="left" indent="1"/>
    </xf>
    <xf numFmtId="0" fontId="13" fillId="35" borderId="23" xfId="0" applyFont="1" applyFill="1" applyBorder="1" applyAlignment="1">
      <alignment horizontal="left" wrapText="1" indent="1"/>
    </xf>
    <xf numFmtId="0" fontId="0" fillId="0" borderId="122" xfId="0" applyBorder="1" applyAlignment="1">
      <alignment horizontal="left" indent="1"/>
    </xf>
    <xf numFmtId="0" fontId="23" fillId="0" borderId="6" xfId="0" applyFont="1" applyFill="1" applyBorder="1" applyAlignment="1">
      <alignment horizontal="left" indent="1"/>
    </xf>
    <xf numFmtId="0" fontId="23" fillId="0" borderId="8" xfId="0" applyFont="1" applyFill="1" applyBorder="1" applyAlignment="1">
      <alignment horizontal="left" indent="1"/>
    </xf>
    <xf numFmtId="0" fontId="23" fillId="0" borderId="61" xfId="0" applyFont="1" applyFill="1" applyBorder="1" applyAlignment="1">
      <alignment horizontal="left" indent="1"/>
    </xf>
    <xf numFmtId="0" fontId="23" fillId="0" borderId="125" xfId="0" applyFont="1" applyFill="1" applyBorder="1" applyAlignment="1">
      <alignment horizontal="left" indent="1"/>
    </xf>
    <xf numFmtId="0" fontId="13" fillId="0" borderId="17" xfId="0" applyFont="1" applyFill="1" applyBorder="1" applyAlignment="1">
      <alignment horizontal="left" indent="1"/>
    </xf>
    <xf numFmtId="0" fontId="13" fillId="0" borderId="57" xfId="0" applyFont="1" applyFill="1" applyBorder="1" applyAlignment="1">
      <alignment horizontal="left" indent="1"/>
    </xf>
    <xf numFmtId="0" fontId="13" fillId="0" borderId="64" xfId="0" applyFont="1" applyFill="1" applyBorder="1" applyAlignment="1">
      <alignment horizontal="left"/>
    </xf>
    <xf numFmtId="0" fontId="13" fillId="0" borderId="124" xfId="0" applyFont="1" applyFill="1" applyBorder="1" applyAlignment="1">
      <alignment horizontal="left"/>
    </xf>
    <xf numFmtId="0" fontId="13" fillId="0" borderId="146" xfId="0" applyFont="1" applyFill="1" applyBorder="1" applyAlignment="1">
      <alignment horizontal="left"/>
    </xf>
    <xf numFmtId="0" fontId="13" fillId="0" borderId="149" xfId="0" applyFont="1" applyFill="1" applyBorder="1" applyAlignment="1">
      <alignment horizontal="left"/>
    </xf>
    <xf numFmtId="0" fontId="13" fillId="0" borderId="147" xfId="0" applyFont="1" applyFill="1" applyBorder="1" applyAlignment="1">
      <alignment horizontal="left"/>
    </xf>
    <xf numFmtId="0" fontId="13" fillId="0" borderId="148" xfId="0" applyFont="1" applyFill="1" applyBorder="1" applyAlignment="1">
      <alignment horizontal="left"/>
    </xf>
    <xf numFmtId="0" fontId="23" fillId="0" borderId="23" xfId="0" applyFont="1" applyFill="1" applyBorder="1" applyAlignment="1">
      <alignment horizontal="left" indent="1"/>
    </xf>
    <xf numFmtId="0" fontId="23" fillId="0" borderId="122" xfId="0" applyFont="1" applyFill="1" applyBorder="1" applyAlignment="1">
      <alignment horizontal="left" indent="1"/>
    </xf>
    <xf numFmtId="0" fontId="13" fillId="0" borderId="17" xfId="0" applyFont="1" applyFill="1" applyBorder="1" applyAlignment="1">
      <alignment horizontal="left"/>
    </xf>
    <xf numFmtId="0" fontId="13" fillId="0" borderId="57" xfId="0" applyFont="1" applyFill="1" applyBorder="1" applyAlignment="1">
      <alignment horizontal="left"/>
    </xf>
    <xf numFmtId="0" fontId="13" fillId="35" borderId="6" xfId="0" applyFont="1" applyFill="1" applyBorder="1" applyAlignment="1">
      <alignment horizontal="left" indent="1"/>
    </xf>
    <xf numFmtId="0" fontId="13" fillId="35" borderId="7" xfId="0" applyFont="1" applyFill="1" applyBorder="1" applyAlignment="1">
      <alignment horizontal="left" indent="1"/>
    </xf>
    <xf numFmtId="0" fontId="13" fillId="0" borderId="21" xfId="0" applyFont="1" applyFill="1" applyBorder="1" applyAlignment="1">
      <alignment horizontal="left"/>
    </xf>
    <xf numFmtId="0" fontId="13" fillId="0" borderId="82" xfId="0" applyFont="1" applyFill="1" applyBorder="1" applyAlignment="1">
      <alignment horizontal="left"/>
    </xf>
    <xf numFmtId="0" fontId="13" fillId="0" borderId="21" xfId="0" applyFont="1" applyFill="1" applyBorder="1" applyAlignment="1">
      <alignment horizontal="left" wrapText="1" indent="1"/>
    </xf>
    <xf numFmtId="0" fontId="13" fillId="0" borderId="82" xfId="0" applyFont="1" applyFill="1" applyBorder="1" applyAlignment="1">
      <alignment horizontal="left" wrapText="1" indent="1"/>
    </xf>
    <xf numFmtId="3" fontId="13" fillId="39" borderId="68" xfId="0" applyNumberFormat="1" applyFont="1" applyFill="1" applyBorder="1" applyAlignment="1">
      <alignment horizontal="right" indent="5"/>
    </xf>
    <xf numFmtId="3" fontId="13" fillId="39" borderId="83" xfId="0" applyNumberFormat="1" applyFont="1" applyFill="1" applyBorder="1" applyAlignment="1">
      <alignment horizontal="right" indent="5"/>
    </xf>
    <xf numFmtId="3" fontId="23" fillId="39" borderId="61" xfId="0" applyNumberFormat="1" applyFont="1" applyFill="1" applyBorder="1" applyAlignment="1">
      <alignment horizontal="right" indent="5"/>
    </xf>
    <xf numFmtId="3" fontId="23" fillId="39" borderId="125" xfId="0" applyNumberFormat="1" applyFont="1" applyFill="1" applyBorder="1" applyAlignment="1">
      <alignment horizontal="right" indent="5"/>
    </xf>
    <xf numFmtId="0" fontId="24" fillId="37" borderId="12" xfId="0" applyFont="1" applyFill="1" applyBorder="1" applyAlignment="1">
      <alignment horizontal="center"/>
    </xf>
    <xf numFmtId="0" fontId="24" fillId="37" borderId="55" xfId="0" applyFont="1" applyFill="1" applyBorder="1" applyAlignment="1">
      <alignment horizontal="center"/>
    </xf>
    <xf numFmtId="3" fontId="13" fillId="39" borderId="66" xfId="0" applyNumberFormat="1" applyFont="1" applyFill="1" applyBorder="1" applyAlignment="1">
      <alignment horizontal="right" indent="5"/>
    </xf>
    <xf numFmtId="3" fontId="13" fillId="39" borderId="123" xfId="0" applyNumberFormat="1" applyFont="1" applyFill="1" applyBorder="1" applyAlignment="1">
      <alignment horizontal="right" indent="5"/>
    </xf>
    <xf numFmtId="0" fontId="24" fillId="0" borderId="0" xfId="0" applyFont="1" applyFill="1" applyBorder="1" applyAlignment="1">
      <alignment horizontal="left" indent="1"/>
    </xf>
    <xf numFmtId="0" fontId="13" fillId="0" borderId="0" xfId="0" applyFont="1" applyFill="1" applyBorder="1" applyAlignment="1">
      <alignment horizontal="left" indent="1"/>
    </xf>
    <xf numFmtId="0" fontId="13" fillId="0" borderId="0" xfId="0" applyFont="1" applyFill="1" applyBorder="1" applyAlignment="1">
      <alignment horizontal="left" indent="2"/>
    </xf>
    <xf numFmtId="0" fontId="29" fillId="0" borderId="0" xfId="0" applyFont="1" applyFill="1" applyBorder="1" applyAlignment="1">
      <alignment horizontal="left" wrapText="1"/>
    </xf>
    <xf numFmtId="0" fontId="29" fillId="0" borderId="0" xfId="0" applyFont="1" applyFill="1" applyBorder="1" applyAlignment="1">
      <alignment horizontal="left"/>
    </xf>
    <xf numFmtId="0" fontId="13" fillId="0" borderId="234" xfId="0" applyFont="1" applyFill="1" applyBorder="1" applyAlignment="1">
      <alignment horizontal="left"/>
    </xf>
    <xf numFmtId="0" fontId="13" fillId="0" borderId="235" xfId="0" applyFont="1" applyFill="1" applyBorder="1" applyAlignment="1">
      <alignment horizontal="left"/>
    </xf>
    <xf numFmtId="0" fontId="13" fillId="0" borderId="236" xfId="0" applyFont="1" applyFill="1" applyBorder="1" applyAlignment="1">
      <alignment horizontal="left"/>
    </xf>
    <xf numFmtId="0" fontId="13" fillId="0" borderId="237" xfId="0" applyFont="1" applyFill="1" applyBorder="1" applyAlignment="1">
      <alignment horizontal="left"/>
    </xf>
    <xf numFmtId="0" fontId="13" fillId="0" borderId="68" xfId="0" applyFont="1" applyFill="1" applyBorder="1" applyAlignment="1">
      <alignment horizontal="left"/>
    </xf>
    <xf numFmtId="0" fontId="13" fillId="0" borderId="83" xfId="0" applyFont="1" applyFill="1" applyBorder="1" applyAlignment="1">
      <alignment horizontal="left"/>
    </xf>
    <xf numFmtId="0" fontId="13" fillId="35" borderId="23" xfId="0" applyFont="1" applyFill="1" applyBorder="1" applyAlignment="1">
      <alignment horizontal="left" indent="1"/>
    </xf>
    <xf numFmtId="0" fontId="13" fillId="35" borderId="131" xfId="0" applyFont="1" applyFill="1" applyBorder="1" applyAlignment="1">
      <alignment horizontal="left" indent="1"/>
    </xf>
    <xf numFmtId="0" fontId="23" fillId="0" borderId="61" xfId="0" applyFont="1" applyBorder="1" applyAlignment="1">
      <alignment horizontal="left" indent="1"/>
    </xf>
    <xf numFmtId="0" fontId="23" fillId="0" borderId="125" xfId="0" applyFont="1" applyBorder="1" applyAlignment="1">
      <alignment horizontal="left" indent="1"/>
    </xf>
    <xf numFmtId="0" fontId="13" fillId="35" borderId="70" xfId="0" applyFont="1" applyFill="1" applyBorder="1" applyAlignment="1">
      <alignment horizontal="left" indent="1"/>
    </xf>
    <xf numFmtId="0" fontId="13" fillId="35" borderId="85" xfId="0" applyFont="1" applyFill="1" applyBorder="1" applyAlignment="1">
      <alignment horizontal="left" indent="1"/>
    </xf>
    <xf numFmtId="0" fontId="13" fillId="35" borderId="9" xfId="0" applyFont="1" applyFill="1" applyBorder="1" applyAlignment="1">
      <alignment horizontal="left" wrapText="1" indent="1"/>
    </xf>
    <xf numFmtId="0" fontId="13" fillId="35" borderId="120" xfId="0" applyFont="1" applyFill="1" applyBorder="1" applyAlignment="1">
      <alignment horizontal="left" wrapText="1" indent="1"/>
    </xf>
    <xf numFmtId="0" fontId="13" fillId="35" borderId="9" xfId="0" applyFont="1" applyFill="1" applyBorder="1" applyAlignment="1">
      <alignment horizontal="center" wrapText="1"/>
    </xf>
    <xf numFmtId="0" fontId="13" fillId="35" borderId="11" xfId="0" applyFont="1" applyFill="1" applyBorder="1" applyAlignment="1">
      <alignment horizontal="center" wrapText="1"/>
    </xf>
    <xf numFmtId="0" fontId="29" fillId="0" borderId="0" xfId="0" applyFont="1" applyBorder="1" applyAlignment="1"/>
    <xf numFmtId="0" fontId="28" fillId="0" borderId="66" xfId="0" applyFont="1" applyBorder="1" applyAlignment="1">
      <alignment horizontal="left" indent="1"/>
    </xf>
    <xf numFmtId="0" fontId="28" fillId="0" borderId="30" xfId="0" applyFont="1" applyBorder="1" applyAlignment="1">
      <alignment horizontal="left" indent="1"/>
    </xf>
    <xf numFmtId="0" fontId="13" fillId="0" borderId="21" xfId="0" applyFont="1" applyBorder="1" applyAlignment="1">
      <alignment horizontal="left" wrapText="1" indent="1"/>
    </xf>
    <xf numFmtId="0" fontId="13" fillId="0" borderId="129" xfId="0" applyFont="1" applyBorder="1" applyAlignment="1">
      <alignment horizontal="left" wrapText="1" indent="1"/>
    </xf>
    <xf numFmtId="0" fontId="13" fillId="0" borderId="64" xfId="0" applyFont="1" applyBorder="1" applyAlignment="1">
      <alignment horizontal="left" wrapText="1" indent="1"/>
    </xf>
    <xf numFmtId="0" fontId="13" fillId="0" borderId="130" xfId="0" applyFont="1" applyBorder="1" applyAlignment="1">
      <alignment horizontal="left" wrapText="1" indent="1"/>
    </xf>
    <xf numFmtId="0" fontId="23" fillId="0" borderId="209" xfId="0" applyFont="1" applyBorder="1" applyAlignment="1">
      <alignment horizontal="left" wrapText="1" indent="1"/>
    </xf>
    <xf numFmtId="0" fontId="23" fillId="0" borderId="175" xfId="0" applyFont="1" applyBorder="1" applyAlignment="1">
      <alignment horizontal="left" wrapText="1" indent="1"/>
    </xf>
    <xf numFmtId="0" fontId="23" fillId="0" borderId="179" xfId="0" applyFont="1" applyFill="1" applyBorder="1" applyAlignment="1">
      <alignment horizontal="left" wrapText="1" indent="1"/>
    </xf>
    <xf numFmtId="0" fontId="23" fillId="0" borderId="180" xfId="0" applyFont="1" applyFill="1" applyBorder="1" applyAlignment="1">
      <alignment horizontal="left" wrapText="1" indent="1"/>
    </xf>
    <xf numFmtId="0" fontId="13" fillId="0" borderId="171" xfId="0" applyFont="1" applyBorder="1" applyAlignment="1">
      <alignment horizontal="left" wrapText="1" indent="1"/>
    </xf>
    <xf numFmtId="0" fontId="13" fillId="0" borderId="172" xfId="0" applyFont="1" applyBorder="1" applyAlignment="1">
      <alignment horizontal="left" wrapText="1" indent="1"/>
    </xf>
    <xf numFmtId="0" fontId="13" fillId="0" borderId="177" xfId="0" applyFont="1" applyBorder="1" applyAlignment="1">
      <alignment horizontal="left" wrapText="1" indent="1"/>
    </xf>
    <xf numFmtId="0" fontId="13" fillId="0" borderId="0" xfId="0" applyFont="1" applyFill="1" applyBorder="1" applyAlignment="1">
      <alignment horizontal="left" wrapText="1" indent="1"/>
    </xf>
    <xf numFmtId="0" fontId="56" fillId="37" borderId="163" xfId="34" applyFont="1" applyFill="1" applyBorder="1" applyAlignment="1" applyProtection="1">
      <alignment horizontal="left" wrapText="1" indent="1"/>
    </xf>
    <xf numFmtId="0" fontId="0" fillId="0" borderId="164" xfId="0" applyBorder="1" applyAlignment="1">
      <alignment horizontal="left" wrapText="1" indent="1"/>
    </xf>
    <xf numFmtId="0" fontId="13" fillId="0" borderId="21" xfId="0" applyFont="1" applyBorder="1" applyAlignment="1">
      <alignment horizontal="left" indent="1"/>
    </xf>
    <xf numFmtId="0" fontId="13" fillId="0" borderId="82" xfId="0" applyFont="1" applyBorder="1" applyAlignment="1">
      <alignment horizontal="left" indent="1"/>
    </xf>
    <xf numFmtId="0" fontId="13" fillId="0" borderId="68" xfId="0" applyFont="1" applyBorder="1" applyAlignment="1">
      <alignment horizontal="left" indent="1"/>
    </xf>
    <xf numFmtId="0" fontId="0" fillId="0" borderId="83" xfId="0" applyBorder="1" applyAlignment="1">
      <alignment horizontal="left" indent="1"/>
    </xf>
    <xf numFmtId="3" fontId="24" fillId="36" borderId="9" xfId="0" applyNumberFormat="1" applyFont="1" applyFill="1" applyBorder="1" applyAlignment="1">
      <alignment horizontal="center" vertical="center"/>
    </xf>
    <xf numFmtId="3" fontId="24" fillId="36" borderId="120" xfId="0" applyNumberFormat="1" applyFont="1" applyFill="1" applyBorder="1" applyAlignment="1">
      <alignment horizontal="center" vertical="center"/>
    </xf>
    <xf numFmtId="3" fontId="24" fillId="36" borderId="11" xfId="0" applyNumberFormat="1" applyFont="1" applyFill="1" applyBorder="1" applyAlignment="1">
      <alignment horizontal="center" vertical="center"/>
    </xf>
    <xf numFmtId="0" fontId="13" fillId="0" borderId="82" xfId="0" applyFont="1" applyBorder="1" applyAlignment="1">
      <alignment horizontal="left" wrapText="1" indent="1"/>
    </xf>
    <xf numFmtId="0" fontId="13" fillId="0" borderId="66" xfId="0" applyFont="1" applyBorder="1" applyAlignment="1">
      <alignment horizontal="left" indent="1"/>
    </xf>
    <xf numFmtId="0" fontId="0" fillId="0" borderId="123" xfId="0" applyBorder="1" applyAlignment="1">
      <alignment horizontal="left" indent="1"/>
    </xf>
    <xf numFmtId="0" fontId="0" fillId="0" borderId="82" xfId="0" applyBorder="1" applyAlignment="1">
      <alignment horizontal="left" indent="1"/>
    </xf>
    <xf numFmtId="0" fontId="13" fillId="0" borderId="21" xfId="0" applyFont="1" applyFill="1" applyBorder="1" applyAlignment="1">
      <alignment horizontal="left" indent="2"/>
    </xf>
    <xf numFmtId="0" fontId="13" fillId="0" borderId="82" xfId="0" applyFont="1" applyFill="1" applyBorder="1" applyAlignment="1">
      <alignment horizontal="left" indent="2"/>
    </xf>
    <xf numFmtId="0" fontId="13" fillId="0" borderId="21" xfId="0" applyFont="1" applyFill="1" applyBorder="1" applyAlignment="1">
      <alignment horizontal="left" indent="3"/>
    </xf>
    <xf numFmtId="0" fontId="13" fillId="0" borderId="82" xfId="0" applyFont="1" applyFill="1" applyBorder="1" applyAlignment="1">
      <alignment horizontal="left" indent="3"/>
    </xf>
    <xf numFmtId="0" fontId="13" fillId="0" borderId="68" xfId="0" applyFont="1" applyFill="1" applyBorder="1" applyAlignment="1">
      <alignment horizontal="left" indent="3"/>
    </xf>
    <xf numFmtId="0" fontId="13" fillId="0" borderId="83" xfId="0" applyFont="1" applyFill="1" applyBorder="1" applyAlignment="1">
      <alignment horizontal="left" indent="3"/>
    </xf>
    <xf numFmtId="0" fontId="23" fillId="0" borderId="6" xfId="0" applyFont="1" applyFill="1" applyBorder="1" applyAlignment="1">
      <alignment horizontal="left"/>
    </xf>
    <xf numFmtId="0" fontId="23" fillId="0" borderId="8" xfId="0" applyFont="1" applyFill="1" applyBorder="1" applyAlignment="1">
      <alignment horizontal="left"/>
    </xf>
    <xf numFmtId="0" fontId="12" fillId="0" borderId="0" xfId="34" applyAlignment="1" applyProtection="1"/>
    <xf numFmtId="0" fontId="24" fillId="36" borderId="120" xfId="0" applyFont="1" applyFill="1" applyBorder="1" applyAlignment="1">
      <alignment horizontal="center" vertical="center" wrapText="1"/>
    </xf>
    <xf numFmtId="0" fontId="56" fillId="37" borderId="12" xfId="34" applyFont="1" applyFill="1" applyBorder="1" applyAlignment="1" applyProtection="1">
      <alignment horizontal="left" wrapText="1" indent="1"/>
    </xf>
    <xf numFmtId="0" fontId="56" fillId="0" borderId="55" xfId="34" applyFont="1" applyBorder="1" applyAlignment="1">
      <alignment horizontal="left" wrapText="1" indent="1"/>
    </xf>
    <xf numFmtId="0" fontId="29" fillId="0" borderId="4" xfId="0" applyFont="1" applyBorder="1"/>
    <xf numFmtId="0" fontId="29" fillId="0" borderId="4" xfId="0" applyFont="1" applyBorder="1" applyAlignment="1">
      <alignment wrapText="1"/>
    </xf>
    <xf numFmtId="0" fontId="13" fillId="0" borderId="68" xfId="0" applyFont="1" applyFill="1" applyBorder="1" applyAlignment="1">
      <alignment horizontal="left" indent="2"/>
    </xf>
    <xf numFmtId="0" fontId="13" fillId="0" borderId="83" xfId="0" applyFont="1" applyFill="1" applyBorder="1" applyAlignment="1">
      <alignment horizontal="left" indent="2"/>
    </xf>
    <xf numFmtId="0" fontId="0" fillId="0" borderId="0" xfId="0" applyFont="1" applyFill="1" applyBorder="1" applyAlignment="1">
      <alignment horizontal="left"/>
    </xf>
    <xf numFmtId="0" fontId="0" fillId="0" borderId="4" xfId="0" applyFont="1" applyFill="1" applyBorder="1" applyAlignment="1">
      <alignment horizontal="left"/>
    </xf>
    <xf numFmtId="0" fontId="21" fillId="36" borderId="9" xfId="34" applyFont="1" applyFill="1" applyBorder="1" applyAlignment="1" applyProtection="1">
      <alignment horizontal="center" vertical="center" wrapText="1"/>
    </xf>
    <xf numFmtId="0" fontId="56" fillId="37" borderId="12" xfId="34" applyFont="1" applyFill="1" applyBorder="1" applyAlignment="1" applyProtection="1">
      <alignment horizontal="left" indent="1"/>
    </xf>
    <xf numFmtId="0" fontId="56" fillId="0" borderId="55" xfId="34" applyFont="1" applyBorder="1" applyAlignment="1">
      <alignment horizontal="left" indent="1"/>
    </xf>
    <xf numFmtId="0" fontId="61" fillId="36" borderId="9" xfId="34" applyFont="1" applyFill="1" applyBorder="1" applyAlignment="1">
      <alignment horizontal="center" vertical="center" wrapText="1"/>
    </xf>
    <xf numFmtId="0" fontId="61" fillId="0" borderId="11" xfId="34" applyFont="1" applyBorder="1" applyAlignment="1">
      <alignment horizontal="center" vertical="center" wrapText="1"/>
    </xf>
    <xf numFmtId="0" fontId="18" fillId="38" borderId="1" xfId="34" applyFont="1" applyFill="1" applyBorder="1" applyAlignment="1" applyProtection="1">
      <alignment horizontal="left" wrapText="1" indent="3"/>
    </xf>
    <xf numFmtId="0" fontId="18" fillId="38" borderId="0" xfId="34" applyFont="1" applyFill="1" applyBorder="1" applyAlignment="1" applyProtection="1">
      <alignment horizontal="left" wrapText="1" indent="3"/>
    </xf>
    <xf numFmtId="0" fontId="18" fillId="38" borderId="2" xfId="34" applyFont="1" applyFill="1" applyBorder="1" applyAlignment="1" applyProtection="1">
      <alignment horizontal="left" wrapText="1" indent="3"/>
    </xf>
    <xf numFmtId="0" fontId="58" fillId="38" borderId="1" xfId="34" applyFont="1" applyFill="1" applyBorder="1" applyAlignment="1" applyProtection="1">
      <alignment horizontal="left" vertical="center" wrapText="1" indent="1"/>
    </xf>
    <xf numFmtId="0" fontId="58" fillId="38" borderId="0" xfId="34" applyFont="1" applyFill="1" applyBorder="1" applyAlignment="1" applyProtection="1">
      <alignment horizontal="left" vertical="center" wrapText="1" indent="1"/>
    </xf>
    <xf numFmtId="0" fontId="58" fillId="38" borderId="2" xfId="34" applyFont="1" applyFill="1" applyBorder="1" applyAlignment="1" applyProtection="1">
      <alignment horizontal="left" vertical="center" wrapText="1" indent="1"/>
    </xf>
    <xf numFmtId="0" fontId="13" fillId="38" borderId="8" xfId="0" applyFont="1" applyFill="1" applyBorder="1" applyAlignment="1">
      <alignment horizontal="left" wrapText="1" indent="1"/>
    </xf>
    <xf numFmtId="0" fontId="24" fillId="36" borderId="9" xfId="0" applyFont="1" applyFill="1" applyBorder="1" applyAlignment="1">
      <alignment horizontal="center" vertical="center"/>
    </xf>
    <xf numFmtId="0" fontId="24" fillId="36" borderId="120" xfId="0" applyFont="1" applyFill="1" applyBorder="1" applyAlignment="1">
      <alignment horizontal="center" vertical="center"/>
    </xf>
    <xf numFmtId="0" fontId="24" fillId="36" borderId="11" xfId="0" applyFont="1" applyFill="1" applyBorder="1" applyAlignment="1">
      <alignment horizontal="center" vertical="center"/>
    </xf>
    <xf numFmtId="0" fontId="29" fillId="0" borderId="4" xfId="0" applyFont="1" applyBorder="1" applyAlignment="1"/>
    <xf numFmtId="49" fontId="22" fillId="34" borderId="1" xfId="0" applyNumberFormat="1" applyFont="1" applyFill="1" applyBorder="1" applyAlignment="1">
      <alignment horizontal="center"/>
    </xf>
    <xf numFmtId="49" fontId="22" fillId="34" borderId="0" xfId="0" applyNumberFormat="1" applyFont="1" applyFill="1" applyBorder="1" applyAlignment="1">
      <alignment horizontal="center"/>
    </xf>
    <xf numFmtId="49" fontId="22" fillId="34" borderId="2" xfId="0" applyNumberFormat="1" applyFont="1" applyFill="1" applyBorder="1" applyAlignment="1">
      <alignment horizontal="center"/>
    </xf>
    <xf numFmtId="49" fontId="25" fillId="34" borderId="1" xfId="0" applyNumberFormat="1" applyFont="1" applyFill="1" applyBorder="1" applyAlignment="1">
      <alignment horizontal="center"/>
    </xf>
    <xf numFmtId="49" fontId="25" fillId="34" borderId="0" xfId="0" applyNumberFormat="1" applyFont="1" applyFill="1" applyBorder="1" applyAlignment="1">
      <alignment horizontal="center"/>
    </xf>
    <xf numFmtId="49" fontId="25" fillId="34" borderId="2" xfId="0" applyNumberFormat="1" applyFont="1" applyFill="1" applyBorder="1" applyAlignment="1">
      <alignment horizontal="center"/>
    </xf>
    <xf numFmtId="49" fontId="26" fillId="34" borderId="1" xfId="0" applyNumberFormat="1" applyFont="1" applyFill="1" applyBorder="1" applyAlignment="1">
      <alignment horizontal="center"/>
    </xf>
    <xf numFmtId="49" fontId="26" fillId="34" borderId="0" xfId="0" applyNumberFormat="1" applyFont="1" applyFill="1" applyBorder="1" applyAlignment="1">
      <alignment horizontal="center"/>
    </xf>
    <xf numFmtId="49" fontId="26" fillId="34" borderId="2" xfId="0" applyNumberFormat="1" applyFont="1" applyFill="1" applyBorder="1" applyAlignment="1">
      <alignment horizontal="center"/>
    </xf>
    <xf numFmtId="0" fontId="27" fillId="35" borderId="1" xfId="0" applyFont="1" applyFill="1" applyBorder="1" applyAlignment="1">
      <alignment horizontal="center"/>
    </xf>
    <xf numFmtId="0" fontId="27" fillId="35" borderId="0" xfId="0" applyFont="1" applyFill="1" applyBorder="1" applyAlignment="1">
      <alignment horizontal="center"/>
    </xf>
    <xf numFmtId="0" fontId="27" fillId="35" borderId="2" xfId="0" applyFont="1" applyFill="1" applyBorder="1" applyAlignment="1">
      <alignment horizontal="center"/>
    </xf>
    <xf numFmtId="0" fontId="23" fillId="0" borderId="228" xfId="0" applyFont="1" applyFill="1" applyBorder="1" applyAlignment="1">
      <alignment horizontal="left" indent="1"/>
    </xf>
    <xf numFmtId="0" fontId="23" fillId="0" borderId="229" xfId="0" applyFont="1" applyFill="1" applyBorder="1" applyAlignment="1">
      <alignment horizontal="left" indent="1"/>
    </xf>
    <xf numFmtId="0" fontId="13" fillId="0" borderId="126" xfId="0" applyFont="1" applyFill="1" applyBorder="1" applyAlignment="1">
      <alignment horizontal="left" indent="1"/>
    </xf>
    <xf numFmtId="0" fontId="13" fillId="0" borderId="127" xfId="0" applyFont="1" applyFill="1" applyBorder="1" applyAlignment="1">
      <alignment horizontal="left" indent="1"/>
    </xf>
    <xf numFmtId="0" fontId="23" fillId="0" borderId="93" xfId="0" applyFont="1" applyFill="1" applyBorder="1" applyAlignment="1">
      <alignment horizontal="left" indent="1"/>
    </xf>
    <xf numFmtId="0" fontId="23" fillId="0" borderId="92" xfId="0" applyFont="1" applyFill="1" applyBorder="1" applyAlignment="1">
      <alignment horizontal="left" indent="1"/>
    </xf>
    <xf numFmtId="0" fontId="13" fillId="0" borderId="93" xfId="0" applyFont="1" applyFill="1" applyBorder="1" applyAlignment="1">
      <alignment horizontal="left" wrapText="1" indent="1"/>
    </xf>
    <xf numFmtId="0" fontId="0" fillId="0" borderId="238" xfId="0" applyBorder="1" applyAlignment="1">
      <alignment horizontal="left" indent="1"/>
    </xf>
    <xf numFmtId="0" fontId="29" fillId="0" borderId="0" xfId="0" applyFont="1" applyAlignment="1"/>
    <xf numFmtId="0" fontId="13" fillId="0" borderId="1" xfId="0" applyFont="1" applyFill="1" applyBorder="1" applyAlignment="1">
      <alignment horizontal="left" indent="1"/>
    </xf>
    <xf numFmtId="0" fontId="13" fillId="0" borderId="2" xfId="0" applyFont="1" applyFill="1" applyBorder="1" applyAlignment="1">
      <alignment horizontal="left" indent="1"/>
    </xf>
    <xf numFmtId="0" fontId="13" fillId="0" borderId="23" xfId="0" applyFont="1" applyFill="1" applyBorder="1" applyAlignment="1">
      <alignment horizontal="left" indent="1"/>
    </xf>
    <xf numFmtId="0" fontId="13" fillId="0" borderId="122" xfId="0" applyFont="1" applyFill="1" applyBorder="1" applyAlignment="1">
      <alignment horizontal="left" indent="1"/>
    </xf>
    <xf numFmtId="0" fontId="21" fillId="36" borderId="3" xfId="0" applyFont="1" applyFill="1" applyBorder="1" applyAlignment="1">
      <alignment horizontal="center" vertical="center"/>
    </xf>
    <xf numFmtId="0" fontId="21" fillId="36" borderId="4" xfId="0" applyFont="1" applyFill="1" applyBorder="1" applyAlignment="1">
      <alignment horizontal="center" vertical="center"/>
    </xf>
    <xf numFmtId="0" fontId="21" fillId="36" borderId="1" xfId="0" applyFont="1" applyFill="1" applyBorder="1" applyAlignment="1">
      <alignment horizontal="center" vertical="center"/>
    </xf>
    <xf numFmtId="0" fontId="21" fillId="36" borderId="0" xfId="0" applyFont="1" applyFill="1" applyBorder="1" applyAlignment="1">
      <alignment horizontal="center" vertical="center"/>
    </xf>
    <xf numFmtId="0" fontId="13" fillId="0" borderId="128" xfId="0" applyFont="1" applyBorder="1" applyAlignment="1">
      <alignment horizontal="left" indent="1"/>
    </xf>
    <xf numFmtId="0" fontId="13" fillId="0" borderId="6" xfId="0" applyFont="1" applyBorder="1" applyAlignment="1">
      <alignment horizontal="left" indent="1"/>
    </xf>
    <xf numFmtId="0" fontId="13" fillId="0" borderId="7" xfId="0" applyFont="1" applyBorder="1" applyAlignment="1">
      <alignment horizontal="left" indent="1"/>
    </xf>
    <xf numFmtId="0" fontId="12" fillId="38" borderId="1" xfId="34" applyFill="1" applyBorder="1" applyAlignment="1" applyProtection="1">
      <alignment horizontal="left" vertical="top" wrapText="1" indent="3"/>
    </xf>
    <xf numFmtId="0" fontId="0" fillId="0" borderId="120" xfId="0" applyBorder="1" applyAlignment="1">
      <alignment horizontal="center" vertical="center" wrapText="1"/>
    </xf>
    <xf numFmtId="0" fontId="23" fillId="0" borderId="165" xfId="0" applyFont="1" applyBorder="1" applyAlignment="1">
      <alignment horizontal="left" wrapText="1" indent="1"/>
    </xf>
    <xf numFmtId="0" fontId="28" fillId="0" borderId="66" xfId="0" applyFont="1" applyBorder="1" applyAlignment="1"/>
    <xf numFmtId="0" fontId="28" fillId="0" borderId="30" xfId="0" applyFont="1" applyBorder="1" applyAlignment="1"/>
  </cellXfs>
  <cellStyles count="3028">
    <cellStyle name="20% - Accent1" xfId="1" builtinId="30" customBuiltin="1"/>
    <cellStyle name="20% - Accent1 2" xfId="48" xr:uid="{00000000-0005-0000-0000-000001000000}"/>
    <cellStyle name="20% - Accent1 2 2" xfId="83" xr:uid="{00000000-0005-0000-0000-000002000000}"/>
    <cellStyle name="20% - Accent1 2 2 2" xfId="177" xr:uid="{00000000-0005-0000-0000-000003000000}"/>
    <cellStyle name="20% - Accent1 2 2 2 2" xfId="364" xr:uid="{00000000-0005-0000-0000-000004000000}"/>
    <cellStyle name="20% - Accent1 2 2 2 2 2" xfId="738" xr:uid="{00000000-0005-0000-0000-000005000000}"/>
    <cellStyle name="20% - Accent1 2 2 2 2 2 2" xfId="1486" xr:uid="{00000000-0005-0000-0000-000006000000}"/>
    <cellStyle name="20% - Accent1 2 2 2 2 2 2 2" xfId="2982" xr:uid="{00000000-0005-0000-0000-000007000000}"/>
    <cellStyle name="20% - Accent1 2 2 2 2 2 3" xfId="2234" xr:uid="{00000000-0005-0000-0000-000008000000}"/>
    <cellStyle name="20% - Accent1 2 2 2 2 3" xfId="1112" xr:uid="{00000000-0005-0000-0000-000009000000}"/>
    <cellStyle name="20% - Accent1 2 2 2 2 3 2" xfId="2608" xr:uid="{00000000-0005-0000-0000-00000A000000}"/>
    <cellStyle name="20% - Accent1 2 2 2 2 4" xfId="1860" xr:uid="{00000000-0005-0000-0000-00000B000000}"/>
    <cellStyle name="20% - Accent1 2 2 2 3" xfId="551" xr:uid="{00000000-0005-0000-0000-00000C000000}"/>
    <cellStyle name="20% - Accent1 2 2 2 3 2" xfId="1299" xr:uid="{00000000-0005-0000-0000-00000D000000}"/>
    <cellStyle name="20% - Accent1 2 2 2 3 2 2" xfId="2795" xr:uid="{00000000-0005-0000-0000-00000E000000}"/>
    <cellStyle name="20% - Accent1 2 2 2 3 3" xfId="2047" xr:uid="{00000000-0005-0000-0000-00000F000000}"/>
    <cellStyle name="20% - Accent1 2 2 2 4" xfId="925" xr:uid="{00000000-0005-0000-0000-000010000000}"/>
    <cellStyle name="20% - Accent1 2 2 2 4 2" xfId="2421" xr:uid="{00000000-0005-0000-0000-000011000000}"/>
    <cellStyle name="20% - Accent1 2 2 2 5" xfId="1673" xr:uid="{00000000-0005-0000-0000-000012000000}"/>
    <cellStyle name="20% - Accent1 2 2 3" xfId="270" xr:uid="{00000000-0005-0000-0000-000013000000}"/>
    <cellStyle name="20% - Accent1 2 2 3 2" xfId="644" xr:uid="{00000000-0005-0000-0000-000014000000}"/>
    <cellStyle name="20% - Accent1 2 2 3 2 2" xfId="1392" xr:uid="{00000000-0005-0000-0000-000015000000}"/>
    <cellStyle name="20% - Accent1 2 2 3 2 2 2" xfId="2888" xr:uid="{00000000-0005-0000-0000-000016000000}"/>
    <cellStyle name="20% - Accent1 2 2 3 2 3" xfId="2140" xr:uid="{00000000-0005-0000-0000-000017000000}"/>
    <cellStyle name="20% - Accent1 2 2 3 3" xfId="1018" xr:uid="{00000000-0005-0000-0000-000018000000}"/>
    <cellStyle name="20% - Accent1 2 2 3 3 2" xfId="2514" xr:uid="{00000000-0005-0000-0000-000019000000}"/>
    <cellStyle name="20% - Accent1 2 2 3 4" xfId="1766" xr:uid="{00000000-0005-0000-0000-00001A000000}"/>
    <cellStyle name="20% - Accent1 2 2 4" xfId="457" xr:uid="{00000000-0005-0000-0000-00001B000000}"/>
    <cellStyle name="20% - Accent1 2 2 4 2" xfId="1205" xr:uid="{00000000-0005-0000-0000-00001C000000}"/>
    <cellStyle name="20% - Accent1 2 2 4 2 2" xfId="2701" xr:uid="{00000000-0005-0000-0000-00001D000000}"/>
    <cellStyle name="20% - Accent1 2 2 4 3" xfId="1953" xr:uid="{00000000-0005-0000-0000-00001E000000}"/>
    <cellStyle name="20% - Accent1 2 2 5" xfId="831" xr:uid="{00000000-0005-0000-0000-00001F000000}"/>
    <cellStyle name="20% - Accent1 2 2 5 2" xfId="2327" xr:uid="{00000000-0005-0000-0000-000020000000}"/>
    <cellStyle name="20% - Accent1 2 2 6" xfId="1579" xr:uid="{00000000-0005-0000-0000-000021000000}"/>
    <cellStyle name="20% - Accent1 2 3" xfId="115" xr:uid="{00000000-0005-0000-0000-000022000000}"/>
    <cellStyle name="20% - Accent1 2 3 2" xfId="209" xr:uid="{00000000-0005-0000-0000-000023000000}"/>
    <cellStyle name="20% - Accent1 2 3 2 2" xfId="396" xr:uid="{00000000-0005-0000-0000-000024000000}"/>
    <cellStyle name="20% - Accent1 2 3 2 2 2" xfId="770" xr:uid="{00000000-0005-0000-0000-000025000000}"/>
    <cellStyle name="20% - Accent1 2 3 2 2 2 2" xfId="1518" xr:uid="{00000000-0005-0000-0000-000026000000}"/>
    <cellStyle name="20% - Accent1 2 3 2 2 2 2 2" xfId="3014" xr:uid="{00000000-0005-0000-0000-000027000000}"/>
    <cellStyle name="20% - Accent1 2 3 2 2 2 3" xfId="2266" xr:uid="{00000000-0005-0000-0000-000028000000}"/>
    <cellStyle name="20% - Accent1 2 3 2 2 3" xfId="1144" xr:uid="{00000000-0005-0000-0000-000029000000}"/>
    <cellStyle name="20% - Accent1 2 3 2 2 3 2" xfId="2640" xr:uid="{00000000-0005-0000-0000-00002A000000}"/>
    <cellStyle name="20% - Accent1 2 3 2 2 4" xfId="1892" xr:uid="{00000000-0005-0000-0000-00002B000000}"/>
    <cellStyle name="20% - Accent1 2 3 2 3" xfId="583" xr:uid="{00000000-0005-0000-0000-00002C000000}"/>
    <cellStyle name="20% - Accent1 2 3 2 3 2" xfId="1331" xr:uid="{00000000-0005-0000-0000-00002D000000}"/>
    <cellStyle name="20% - Accent1 2 3 2 3 2 2" xfId="2827" xr:uid="{00000000-0005-0000-0000-00002E000000}"/>
    <cellStyle name="20% - Accent1 2 3 2 3 3" xfId="2079" xr:uid="{00000000-0005-0000-0000-00002F000000}"/>
    <cellStyle name="20% - Accent1 2 3 2 4" xfId="957" xr:uid="{00000000-0005-0000-0000-000030000000}"/>
    <cellStyle name="20% - Accent1 2 3 2 4 2" xfId="2453" xr:uid="{00000000-0005-0000-0000-000031000000}"/>
    <cellStyle name="20% - Accent1 2 3 2 5" xfId="1705" xr:uid="{00000000-0005-0000-0000-000032000000}"/>
    <cellStyle name="20% - Accent1 2 3 3" xfId="302" xr:uid="{00000000-0005-0000-0000-000033000000}"/>
    <cellStyle name="20% - Accent1 2 3 3 2" xfId="676" xr:uid="{00000000-0005-0000-0000-000034000000}"/>
    <cellStyle name="20% - Accent1 2 3 3 2 2" xfId="1424" xr:uid="{00000000-0005-0000-0000-000035000000}"/>
    <cellStyle name="20% - Accent1 2 3 3 2 2 2" xfId="2920" xr:uid="{00000000-0005-0000-0000-000036000000}"/>
    <cellStyle name="20% - Accent1 2 3 3 2 3" xfId="2172" xr:uid="{00000000-0005-0000-0000-000037000000}"/>
    <cellStyle name="20% - Accent1 2 3 3 3" xfId="1050" xr:uid="{00000000-0005-0000-0000-000038000000}"/>
    <cellStyle name="20% - Accent1 2 3 3 3 2" xfId="2546" xr:uid="{00000000-0005-0000-0000-000039000000}"/>
    <cellStyle name="20% - Accent1 2 3 3 4" xfId="1798" xr:uid="{00000000-0005-0000-0000-00003A000000}"/>
    <cellStyle name="20% - Accent1 2 3 4" xfId="489" xr:uid="{00000000-0005-0000-0000-00003B000000}"/>
    <cellStyle name="20% - Accent1 2 3 4 2" xfId="1237" xr:uid="{00000000-0005-0000-0000-00003C000000}"/>
    <cellStyle name="20% - Accent1 2 3 4 2 2" xfId="2733" xr:uid="{00000000-0005-0000-0000-00003D000000}"/>
    <cellStyle name="20% - Accent1 2 3 4 3" xfId="1985" xr:uid="{00000000-0005-0000-0000-00003E000000}"/>
    <cellStyle name="20% - Accent1 2 3 5" xfId="863" xr:uid="{00000000-0005-0000-0000-00003F000000}"/>
    <cellStyle name="20% - Accent1 2 3 5 2" xfId="2359" xr:uid="{00000000-0005-0000-0000-000040000000}"/>
    <cellStyle name="20% - Accent1 2 3 6" xfId="1611" xr:uid="{00000000-0005-0000-0000-000041000000}"/>
    <cellStyle name="20% - Accent1 2 4" xfId="147" xr:uid="{00000000-0005-0000-0000-000042000000}"/>
    <cellStyle name="20% - Accent1 2 4 2" xfId="334" xr:uid="{00000000-0005-0000-0000-000043000000}"/>
    <cellStyle name="20% - Accent1 2 4 2 2" xfId="708" xr:uid="{00000000-0005-0000-0000-000044000000}"/>
    <cellStyle name="20% - Accent1 2 4 2 2 2" xfId="1456" xr:uid="{00000000-0005-0000-0000-000045000000}"/>
    <cellStyle name="20% - Accent1 2 4 2 2 2 2" xfId="2952" xr:uid="{00000000-0005-0000-0000-000046000000}"/>
    <cellStyle name="20% - Accent1 2 4 2 2 3" xfId="2204" xr:uid="{00000000-0005-0000-0000-000047000000}"/>
    <cellStyle name="20% - Accent1 2 4 2 3" xfId="1082" xr:uid="{00000000-0005-0000-0000-000048000000}"/>
    <cellStyle name="20% - Accent1 2 4 2 3 2" xfId="2578" xr:uid="{00000000-0005-0000-0000-000049000000}"/>
    <cellStyle name="20% - Accent1 2 4 2 4" xfId="1830" xr:uid="{00000000-0005-0000-0000-00004A000000}"/>
    <cellStyle name="20% - Accent1 2 4 3" xfId="521" xr:uid="{00000000-0005-0000-0000-00004B000000}"/>
    <cellStyle name="20% - Accent1 2 4 3 2" xfId="1269" xr:uid="{00000000-0005-0000-0000-00004C000000}"/>
    <cellStyle name="20% - Accent1 2 4 3 2 2" xfId="2765" xr:uid="{00000000-0005-0000-0000-00004D000000}"/>
    <cellStyle name="20% - Accent1 2 4 3 3" xfId="2017" xr:uid="{00000000-0005-0000-0000-00004E000000}"/>
    <cellStyle name="20% - Accent1 2 4 4" xfId="895" xr:uid="{00000000-0005-0000-0000-00004F000000}"/>
    <cellStyle name="20% - Accent1 2 4 4 2" xfId="2391" xr:uid="{00000000-0005-0000-0000-000050000000}"/>
    <cellStyle name="20% - Accent1 2 4 5" xfId="1643" xr:uid="{00000000-0005-0000-0000-000051000000}"/>
    <cellStyle name="20% - Accent1 2 5" xfId="240" xr:uid="{00000000-0005-0000-0000-000052000000}"/>
    <cellStyle name="20% - Accent1 2 5 2" xfId="614" xr:uid="{00000000-0005-0000-0000-000053000000}"/>
    <cellStyle name="20% - Accent1 2 5 2 2" xfId="1362" xr:uid="{00000000-0005-0000-0000-000054000000}"/>
    <cellStyle name="20% - Accent1 2 5 2 2 2" xfId="2858" xr:uid="{00000000-0005-0000-0000-000055000000}"/>
    <cellStyle name="20% - Accent1 2 5 2 3" xfId="2110" xr:uid="{00000000-0005-0000-0000-000056000000}"/>
    <cellStyle name="20% - Accent1 2 5 3" xfId="988" xr:uid="{00000000-0005-0000-0000-000057000000}"/>
    <cellStyle name="20% - Accent1 2 5 3 2" xfId="2484" xr:uid="{00000000-0005-0000-0000-000058000000}"/>
    <cellStyle name="20% - Accent1 2 5 4" xfId="1736" xr:uid="{00000000-0005-0000-0000-000059000000}"/>
    <cellStyle name="20% - Accent1 2 6" xfId="427" xr:uid="{00000000-0005-0000-0000-00005A000000}"/>
    <cellStyle name="20% - Accent1 2 6 2" xfId="1175" xr:uid="{00000000-0005-0000-0000-00005B000000}"/>
    <cellStyle name="20% - Accent1 2 6 2 2" xfId="2671" xr:uid="{00000000-0005-0000-0000-00005C000000}"/>
    <cellStyle name="20% - Accent1 2 6 3" xfId="1923" xr:uid="{00000000-0005-0000-0000-00005D000000}"/>
    <cellStyle name="20% - Accent1 2 7" xfId="801" xr:uid="{00000000-0005-0000-0000-00005E000000}"/>
    <cellStyle name="20% - Accent1 2 7 2" xfId="2297" xr:uid="{00000000-0005-0000-0000-00005F000000}"/>
    <cellStyle name="20% - Accent1 2 8" xfId="1549" xr:uid="{00000000-0005-0000-0000-000060000000}"/>
    <cellStyle name="20% - Accent1 3" xfId="66" xr:uid="{00000000-0005-0000-0000-000061000000}"/>
    <cellStyle name="20% - Accent1 3 2" xfId="160" xr:uid="{00000000-0005-0000-0000-000062000000}"/>
    <cellStyle name="20% - Accent1 3 2 2" xfId="347" xr:uid="{00000000-0005-0000-0000-000063000000}"/>
    <cellStyle name="20% - Accent1 3 2 2 2" xfId="721" xr:uid="{00000000-0005-0000-0000-000064000000}"/>
    <cellStyle name="20% - Accent1 3 2 2 2 2" xfId="1469" xr:uid="{00000000-0005-0000-0000-000065000000}"/>
    <cellStyle name="20% - Accent1 3 2 2 2 2 2" xfId="2965" xr:uid="{00000000-0005-0000-0000-000066000000}"/>
    <cellStyle name="20% - Accent1 3 2 2 2 3" xfId="2217" xr:uid="{00000000-0005-0000-0000-000067000000}"/>
    <cellStyle name="20% - Accent1 3 2 2 3" xfId="1095" xr:uid="{00000000-0005-0000-0000-000068000000}"/>
    <cellStyle name="20% - Accent1 3 2 2 3 2" xfId="2591" xr:uid="{00000000-0005-0000-0000-000069000000}"/>
    <cellStyle name="20% - Accent1 3 2 2 4" xfId="1843" xr:uid="{00000000-0005-0000-0000-00006A000000}"/>
    <cellStyle name="20% - Accent1 3 2 3" xfId="534" xr:uid="{00000000-0005-0000-0000-00006B000000}"/>
    <cellStyle name="20% - Accent1 3 2 3 2" xfId="1282" xr:uid="{00000000-0005-0000-0000-00006C000000}"/>
    <cellStyle name="20% - Accent1 3 2 3 2 2" xfId="2778" xr:uid="{00000000-0005-0000-0000-00006D000000}"/>
    <cellStyle name="20% - Accent1 3 2 3 3" xfId="2030" xr:uid="{00000000-0005-0000-0000-00006E000000}"/>
    <cellStyle name="20% - Accent1 3 2 4" xfId="908" xr:uid="{00000000-0005-0000-0000-00006F000000}"/>
    <cellStyle name="20% - Accent1 3 2 4 2" xfId="2404" xr:uid="{00000000-0005-0000-0000-000070000000}"/>
    <cellStyle name="20% - Accent1 3 2 5" xfId="1656" xr:uid="{00000000-0005-0000-0000-000071000000}"/>
    <cellStyle name="20% - Accent1 3 3" xfId="253" xr:uid="{00000000-0005-0000-0000-000072000000}"/>
    <cellStyle name="20% - Accent1 3 3 2" xfId="627" xr:uid="{00000000-0005-0000-0000-000073000000}"/>
    <cellStyle name="20% - Accent1 3 3 2 2" xfId="1375" xr:uid="{00000000-0005-0000-0000-000074000000}"/>
    <cellStyle name="20% - Accent1 3 3 2 2 2" xfId="2871" xr:uid="{00000000-0005-0000-0000-000075000000}"/>
    <cellStyle name="20% - Accent1 3 3 2 3" xfId="2123" xr:uid="{00000000-0005-0000-0000-000076000000}"/>
    <cellStyle name="20% - Accent1 3 3 3" xfId="1001" xr:uid="{00000000-0005-0000-0000-000077000000}"/>
    <cellStyle name="20% - Accent1 3 3 3 2" xfId="2497" xr:uid="{00000000-0005-0000-0000-000078000000}"/>
    <cellStyle name="20% - Accent1 3 3 4" xfId="1749" xr:uid="{00000000-0005-0000-0000-000079000000}"/>
    <cellStyle name="20% - Accent1 3 4" xfId="440" xr:uid="{00000000-0005-0000-0000-00007A000000}"/>
    <cellStyle name="20% - Accent1 3 4 2" xfId="1188" xr:uid="{00000000-0005-0000-0000-00007B000000}"/>
    <cellStyle name="20% - Accent1 3 4 2 2" xfId="2684" xr:uid="{00000000-0005-0000-0000-00007C000000}"/>
    <cellStyle name="20% - Accent1 3 4 3" xfId="1936" xr:uid="{00000000-0005-0000-0000-00007D000000}"/>
    <cellStyle name="20% - Accent1 3 5" xfId="814" xr:uid="{00000000-0005-0000-0000-00007E000000}"/>
    <cellStyle name="20% - Accent1 3 5 2" xfId="2310" xr:uid="{00000000-0005-0000-0000-00007F000000}"/>
    <cellStyle name="20% - Accent1 3 6" xfId="1562" xr:uid="{00000000-0005-0000-0000-000080000000}"/>
    <cellStyle name="20% - Accent1 4" xfId="99" xr:uid="{00000000-0005-0000-0000-000081000000}"/>
    <cellStyle name="20% - Accent1 4 2" xfId="193" xr:uid="{00000000-0005-0000-0000-000082000000}"/>
    <cellStyle name="20% - Accent1 4 2 2" xfId="380" xr:uid="{00000000-0005-0000-0000-000083000000}"/>
    <cellStyle name="20% - Accent1 4 2 2 2" xfId="754" xr:uid="{00000000-0005-0000-0000-000084000000}"/>
    <cellStyle name="20% - Accent1 4 2 2 2 2" xfId="1502" xr:uid="{00000000-0005-0000-0000-000085000000}"/>
    <cellStyle name="20% - Accent1 4 2 2 2 2 2" xfId="2998" xr:uid="{00000000-0005-0000-0000-000086000000}"/>
    <cellStyle name="20% - Accent1 4 2 2 2 3" xfId="2250" xr:uid="{00000000-0005-0000-0000-000087000000}"/>
    <cellStyle name="20% - Accent1 4 2 2 3" xfId="1128" xr:uid="{00000000-0005-0000-0000-000088000000}"/>
    <cellStyle name="20% - Accent1 4 2 2 3 2" xfId="2624" xr:uid="{00000000-0005-0000-0000-000089000000}"/>
    <cellStyle name="20% - Accent1 4 2 2 4" xfId="1876" xr:uid="{00000000-0005-0000-0000-00008A000000}"/>
    <cellStyle name="20% - Accent1 4 2 3" xfId="567" xr:uid="{00000000-0005-0000-0000-00008B000000}"/>
    <cellStyle name="20% - Accent1 4 2 3 2" xfId="1315" xr:uid="{00000000-0005-0000-0000-00008C000000}"/>
    <cellStyle name="20% - Accent1 4 2 3 2 2" xfId="2811" xr:uid="{00000000-0005-0000-0000-00008D000000}"/>
    <cellStyle name="20% - Accent1 4 2 3 3" xfId="2063" xr:uid="{00000000-0005-0000-0000-00008E000000}"/>
    <cellStyle name="20% - Accent1 4 2 4" xfId="941" xr:uid="{00000000-0005-0000-0000-00008F000000}"/>
    <cellStyle name="20% - Accent1 4 2 4 2" xfId="2437" xr:uid="{00000000-0005-0000-0000-000090000000}"/>
    <cellStyle name="20% - Accent1 4 2 5" xfId="1689" xr:uid="{00000000-0005-0000-0000-000091000000}"/>
    <cellStyle name="20% - Accent1 4 3" xfId="286" xr:uid="{00000000-0005-0000-0000-000092000000}"/>
    <cellStyle name="20% - Accent1 4 3 2" xfId="660" xr:uid="{00000000-0005-0000-0000-000093000000}"/>
    <cellStyle name="20% - Accent1 4 3 2 2" xfId="1408" xr:uid="{00000000-0005-0000-0000-000094000000}"/>
    <cellStyle name="20% - Accent1 4 3 2 2 2" xfId="2904" xr:uid="{00000000-0005-0000-0000-000095000000}"/>
    <cellStyle name="20% - Accent1 4 3 2 3" xfId="2156" xr:uid="{00000000-0005-0000-0000-000096000000}"/>
    <cellStyle name="20% - Accent1 4 3 3" xfId="1034" xr:uid="{00000000-0005-0000-0000-000097000000}"/>
    <cellStyle name="20% - Accent1 4 3 3 2" xfId="2530" xr:uid="{00000000-0005-0000-0000-000098000000}"/>
    <cellStyle name="20% - Accent1 4 3 4" xfId="1782" xr:uid="{00000000-0005-0000-0000-000099000000}"/>
    <cellStyle name="20% - Accent1 4 4" xfId="473" xr:uid="{00000000-0005-0000-0000-00009A000000}"/>
    <cellStyle name="20% - Accent1 4 4 2" xfId="1221" xr:uid="{00000000-0005-0000-0000-00009B000000}"/>
    <cellStyle name="20% - Accent1 4 4 2 2" xfId="2717" xr:uid="{00000000-0005-0000-0000-00009C000000}"/>
    <cellStyle name="20% - Accent1 4 4 3" xfId="1969" xr:uid="{00000000-0005-0000-0000-00009D000000}"/>
    <cellStyle name="20% - Accent1 4 5" xfId="847" xr:uid="{00000000-0005-0000-0000-00009E000000}"/>
    <cellStyle name="20% - Accent1 4 5 2" xfId="2343" xr:uid="{00000000-0005-0000-0000-00009F000000}"/>
    <cellStyle name="20% - Accent1 4 6" xfId="1595" xr:uid="{00000000-0005-0000-0000-0000A0000000}"/>
    <cellStyle name="20% - Accent1 5" xfId="131" xr:uid="{00000000-0005-0000-0000-0000A1000000}"/>
    <cellStyle name="20% - Accent1 5 2" xfId="318" xr:uid="{00000000-0005-0000-0000-0000A2000000}"/>
    <cellStyle name="20% - Accent1 5 2 2" xfId="692" xr:uid="{00000000-0005-0000-0000-0000A3000000}"/>
    <cellStyle name="20% - Accent1 5 2 2 2" xfId="1440" xr:uid="{00000000-0005-0000-0000-0000A4000000}"/>
    <cellStyle name="20% - Accent1 5 2 2 2 2" xfId="2936" xr:uid="{00000000-0005-0000-0000-0000A5000000}"/>
    <cellStyle name="20% - Accent1 5 2 2 3" xfId="2188" xr:uid="{00000000-0005-0000-0000-0000A6000000}"/>
    <cellStyle name="20% - Accent1 5 2 3" xfId="1066" xr:uid="{00000000-0005-0000-0000-0000A7000000}"/>
    <cellStyle name="20% - Accent1 5 2 3 2" xfId="2562" xr:uid="{00000000-0005-0000-0000-0000A8000000}"/>
    <cellStyle name="20% - Accent1 5 2 4" xfId="1814" xr:uid="{00000000-0005-0000-0000-0000A9000000}"/>
    <cellStyle name="20% - Accent1 5 3" xfId="505" xr:uid="{00000000-0005-0000-0000-0000AA000000}"/>
    <cellStyle name="20% - Accent1 5 3 2" xfId="1253" xr:uid="{00000000-0005-0000-0000-0000AB000000}"/>
    <cellStyle name="20% - Accent1 5 3 2 2" xfId="2749" xr:uid="{00000000-0005-0000-0000-0000AC000000}"/>
    <cellStyle name="20% - Accent1 5 3 3" xfId="2001" xr:uid="{00000000-0005-0000-0000-0000AD000000}"/>
    <cellStyle name="20% - Accent1 5 4" xfId="879" xr:uid="{00000000-0005-0000-0000-0000AE000000}"/>
    <cellStyle name="20% - Accent1 5 4 2" xfId="2375" xr:uid="{00000000-0005-0000-0000-0000AF000000}"/>
    <cellStyle name="20% - Accent1 5 5" xfId="1627" xr:uid="{00000000-0005-0000-0000-0000B0000000}"/>
    <cellStyle name="20% - Accent1 6" xfId="223" xr:uid="{00000000-0005-0000-0000-0000B1000000}"/>
    <cellStyle name="20% - Accent1 6 2" xfId="597" xr:uid="{00000000-0005-0000-0000-0000B2000000}"/>
    <cellStyle name="20% - Accent1 6 2 2" xfId="1345" xr:uid="{00000000-0005-0000-0000-0000B3000000}"/>
    <cellStyle name="20% - Accent1 6 2 2 2" xfId="2841" xr:uid="{00000000-0005-0000-0000-0000B4000000}"/>
    <cellStyle name="20% - Accent1 6 2 3" xfId="2093" xr:uid="{00000000-0005-0000-0000-0000B5000000}"/>
    <cellStyle name="20% - Accent1 6 3" xfId="971" xr:uid="{00000000-0005-0000-0000-0000B6000000}"/>
    <cellStyle name="20% - Accent1 6 3 2" xfId="2467" xr:uid="{00000000-0005-0000-0000-0000B7000000}"/>
    <cellStyle name="20% - Accent1 6 4" xfId="1719" xr:uid="{00000000-0005-0000-0000-0000B8000000}"/>
    <cellStyle name="20% - Accent1 7" xfId="410" xr:uid="{00000000-0005-0000-0000-0000B9000000}"/>
    <cellStyle name="20% - Accent1 7 2" xfId="1158" xr:uid="{00000000-0005-0000-0000-0000BA000000}"/>
    <cellStyle name="20% - Accent1 7 2 2" xfId="2654" xr:uid="{00000000-0005-0000-0000-0000BB000000}"/>
    <cellStyle name="20% - Accent1 7 3" xfId="1906" xr:uid="{00000000-0005-0000-0000-0000BC000000}"/>
    <cellStyle name="20% - Accent1 8" xfId="784" xr:uid="{00000000-0005-0000-0000-0000BD000000}"/>
    <cellStyle name="20% - Accent1 8 2" xfId="2280" xr:uid="{00000000-0005-0000-0000-0000BE000000}"/>
    <cellStyle name="20% - Accent1 9" xfId="1532" xr:uid="{00000000-0005-0000-0000-0000BF000000}"/>
    <cellStyle name="20% - Accent2" xfId="2" builtinId="34" customBuiltin="1"/>
    <cellStyle name="20% - Accent2 2" xfId="50" xr:uid="{00000000-0005-0000-0000-0000C1000000}"/>
    <cellStyle name="20% - Accent2 2 2" xfId="85" xr:uid="{00000000-0005-0000-0000-0000C2000000}"/>
    <cellStyle name="20% - Accent2 2 2 2" xfId="179" xr:uid="{00000000-0005-0000-0000-0000C3000000}"/>
    <cellStyle name="20% - Accent2 2 2 2 2" xfId="366" xr:uid="{00000000-0005-0000-0000-0000C4000000}"/>
    <cellStyle name="20% - Accent2 2 2 2 2 2" xfId="740" xr:uid="{00000000-0005-0000-0000-0000C5000000}"/>
    <cellStyle name="20% - Accent2 2 2 2 2 2 2" xfId="1488" xr:uid="{00000000-0005-0000-0000-0000C6000000}"/>
    <cellStyle name="20% - Accent2 2 2 2 2 2 2 2" xfId="2984" xr:uid="{00000000-0005-0000-0000-0000C7000000}"/>
    <cellStyle name="20% - Accent2 2 2 2 2 2 3" xfId="2236" xr:uid="{00000000-0005-0000-0000-0000C8000000}"/>
    <cellStyle name="20% - Accent2 2 2 2 2 3" xfId="1114" xr:uid="{00000000-0005-0000-0000-0000C9000000}"/>
    <cellStyle name="20% - Accent2 2 2 2 2 3 2" xfId="2610" xr:uid="{00000000-0005-0000-0000-0000CA000000}"/>
    <cellStyle name="20% - Accent2 2 2 2 2 4" xfId="1862" xr:uid="{00000000-0005-0000-0000-0000CB000000}"/>
    <cellStyle name="20% - Accent2 2 2 2 3" xfId="553" xr:uid="{00000000-0005-0000-0000-0000CC000000}"/>
    <cellStyle name="20% - Accent2 2 2 2 3 2" xfId="1301" xr:uid="{00000000-0005-0000-0000-0000CD000000}"/>
    <cellStyle name="20% - Accent2 2 2 2 3 2 2" xfId="2797" xr:uid="{00000000-0005-0000-0000-0000CE000000}"/>
    <cellStyle name="20% - Accent2 2 2 2 3 3" xfId="2049" xr:uid="{00000000-0005-0000-0000-0000CF000000}"/>
    <cellStyle name="20% - Accent2 2 2 2 4" xfId="927" xr:uid="{00000000-0005-0000-0000-0000D0000000}"/>
    <cellStyle name="20% - Accent2 2 2 2 4 2" xfId="2423" xr:uid="{00000000-0005-0000-0000-0000D1000000}"/>
    <cellStyle name="20% - Accent2 2 2 2 5" xfId="1675" xr:uid="{00000000-0005-0000-0000-0000D2000000}"/>
    <cellStyle name="20% - Accent2 2 2 3" xfId="272" xr:uid="{00000000-0005-0000-0000-0000D3000000}"/>
    <cellStyle name="20% - Accent2 2 2 3 2" xfId="646" xr:uid="{00000000-0005-0000-0000-0000D4000000}"/>
    <cellStyle name="20% - Accent2 2 2 3 2 2" xfId="1394" xr:uid="{00000000-0005-0000-0000-0000D5000000}"/>
    <cellStyle name="20% - Accent2 2 2 3 2 2 2" xfId="2890" xr:uid="{00000000-0005-0000-0000-0000D6000000}"/>
    <cellStyle name="20% - Accent2 2 2 3 2 3" xfId="2142" xr:uid="{00000000-0005-0000-0000-0000D7000000}"/>
    <cellStyle name="20% - Accent2 2 2 3 3" xfId="1020" xr:uid="{00000000-0005-0000-0000-0000D8000000}"/>
    <cellStyle name="20% - Accent2 2 2 3 3 2" xfId="2516" xr:uid="{00000000-0005-0000-0000-0000D9000000}"/>
    <cellStyle name="20% - Accent2 2 2 3 4" xfId="1768" xr:uid="{00000000-0005-0000-0000-0000DA000000}"/>
    <cellStyle name="20% - Accent2 2 2 4" xfId="459" xr:uid="{00000000-0005-0000-0000-0000DB000000}"/>
    <cellStyle name="20% - Accent2 2 2 4 2" xfId="1207" xr:uid="{00000000-0005-0000-0000-0000DC000000}"/>
    <cellStyle name="20% - Accent2 2 2 4 2 2" xfId="2703" xr:uid="{00000000-0005-0000-0000-0000DD000000}"/>
    <cellStyle name="20% - Accent2 2 2 4 3" xfId="1955" xr:uid="{00000000-0005-0000-0000-0000DE000000}"/>
    <cellStyle name="20% - Accent2 2 2 5" xfId="833" xr:uid="{00000000-0005-0000-0000-0000DF000000}"/>
    <cellStyle name="20% - Accent2 2 2 5 2" xfId="2329" xr:uid="{00000000-0005-0000-0000-0000E0000000}"/>
    <cellStyle name="20% - Accent2 2 2 6" xfId="1581" xr:uid="{00000000-0005-0000-0000-0000E1000000}"/>
    <cellStyle name="20% - Accent2 2 3" xfId="117" xr:uid="{00000000-0005-0000-0000-0000E2000000}"/>
    <cellStyle name="20% - Accent2 2 3 2" xfId="211" xr:uid="{00000000-0005-0000-0000-0000E3000000}"/>
    <cellStyle name="20% - Accent2 2 3 2 2" xfId="398" xr:uid="{00000000-0005-0000-0000-0000E4000000}"/>
    <cellStyle name="20% - Accent2 2 3 2 2 2" xfId="772" xr:uid="{00000000-0005-0000-0000-0000E5000000}"/>
    <cellStyle name="20% - Accent2 2 3 2 2 2 2" xfId="1520" xr:uid="{00000000-0005-0000-0000-0000E6000000}"/>
    <cellStyle name="20% - Accent2 2 3 2 2 2 2 2" xfId="3016" xr:uid="{00000000-0005-0000-0000-0000E7000000}"/>
    <cellStyle name="20% - Accent2 2 3 2 2 2 3" xfId="2268" xr:uid="{00000000-0005-0000-0000-0000E8000000}"/>
    <cellStyle name="20% - Accent2 2 3 2 2 3" xfId="1146" xr:uid="{00000000-0005-0000-0000-0000E9000000}"/>
    <cellStyle name="20% - Accent2 2 3 2 2 3 2" xfId="2642" xr:uid="{00000000-0005-0000-0000-0000EA000000}"/>
    <cellStyle name="20% - Accent2 2 3 2 2 4" xfId="1894" xr:uid="{00000000-0005-0000-0000-0000EB000000}"/>
    <cellStyle name="20% - Accent2 2 3 2 3" xfId="585" xr:uid="{00000000-0005-0000-0000-0000EC000000}"/>
    <cellStyle name="20% - Accent2 2 3 2 3 2" xfId="1333" xr:uid="{00000000-0005-0000-0000-0000ED000000}"/>
    <cellStyle name="20% - Accent2 2 3 2 3 2 2" xfId="2829" xr:uid="{00000000-0005-0000-0000-0000EE000000}"/>
    <cellStyle name="20% - Accent2 2 3 2 3 3" xfId="2081" xr:uid="{00000000-0005-0000-0000-0000EF000000}"/>
    <cellStyle name="20% - Accent2 2 3 2 4" xfId="959" xr:uid="{00000000-0005-0000-0000-0000F0000000}"/>
    <cellStyle name="20% - Accent2 2 3 2 4 2" xfId="2455" xr:uid="{00000000-0005-0000-0000-0000F1000000}"/>
    <cellStyle name="20% - Accent2 2 3 2 5" xfId="1707" xr:uid="{00000000-0005-0000-0000-0000F2000000}"/>
    <cellStyle name="20% - Accent2 2 3 3" xfId="304" xr:uid="{00000000-0005-0000-0000-0000F3000000}"/>
    <cellStyle name="20% - Accent2 2 3 3 2" xfId="678" xr:uid="{00000000-0005-0000-0000-0000F4000000}"/>
    <cellStyle name="20% - Accent2 2 3 3 2 2" xfId="1426" xr:uid="{00000000-0005-0000-0000-0000F5000000}"/>
    <cellStyle name="20% - Accent2 2 3 3 2 2 2" xfId="2922" xr:uid="{00000000-0005-0000-0000-0000F6000000}"/>
    <cellStyle name="20% - Accent2 2 3 3 2 3" xfId="2174" xr:uid="{00000000-0005-0000-0000-0000F7000000}"/>
    <cellStyle name="20% - Accent2 2 3 3 3" xfId="1052" xr:uid="{00000000-0005-0000-0000-0000F8000000}"/>
    <cellStyle name="20% - Accent2 2 3 3 3 2" xfId="2548" xr:uid="{00000000-0005-0000-0000-0000F9000000}"/>
    <cellStyle name="20% - Accent2 2 3 3 4" xfId="1800" xr:uid="{00000000-0005-0000-0000-0000FA000000}"/>
    <cellStyle name="20% - Accent2 2 3 4" xfId="491" xr:uid="{00000000-0005-0000-0000-0000FB000000}"/>
    <cellStyle name="20% - Accent2 2 3 4 2" xfId="1239" xr:uid="{00000000-0005-0000-0000-0000FC000000}"/>
    <cellStyle name="20% - Accent2 2 3 4 2 2" xfId="2735" xr:uid="{00000000-0005-0000-0000-0000FD000000}"/>
    <cellStyle name="20% - Accent2 2 3 4 3" xfId="1987" xr:uid="{00000000-0005-0000-0000-0000FE000000}"/>
    <cellStyle name="20% - Accent2 2 3 5" xfId="865" xr:uid="{00000000-0005-0000-0000-0000FF000000}"/>
    <cellStyle name="20% - Accent2 2 3 5 2" xfId="2361" xr:uid="{00000000-0005-0000-0000-000000010000}"/>
    <cellStyle name="20% - Accent2 2 3 6" xfId="1613" xr:uid="{00000000-0005-0000-0000-000001010000}"/>
    <cellStyle name="20% - Accent2 2 4" xfId="149" xr:uid="{00000000-0005-0000-0000-000002010000}"/>
    <cellStyle name="20% - Accent2 2 4 2" xfId="336" xr:uid="{00000000-0005-0000-0000-000003010000}"/>
    <cellStyle name="20% - Accent2 2 4 2 2" xfId="710" xr:uid="{00000000-0005-0000-0000-000004010000}"/>
    <cellStyle name="20% - Accent2 2 4 2 2 2" xfId="1458" xr:uid="{00000000-0005-0000-0000-000005010000}"/>
    <cellStyle name="20% - Accent2 2 4 2 2 2 2" xfId="2954" xr:uid="{00000000-0005-0000-0000-000006010000}"/>
    <cellStyle name="20% - Accent2 2 4 2 2 3" xfId="2206" xr:uid="{00000000-0005-0000-0000-000007010000}"/>
    <cellStyle name="20% - Accent2 2 4 2 3" xfId="1084" xr:uid="{00000000-0005-0000-0000-000008010000}"/>
    <cellStyle name="20% - Accent2 2 4 2 3 2" xfId="2580" xr:uid="{00000000-0005-0000-0000-000009010000}"/>
    <cellStyle name="20% - Accent2 2 4 2 4" xfId="1832" xr:uid="{00000000-0005-0000-0000-00000A010000}"/>
    <cellStyle name="20% - Accent2 2 4 3" xfId="523" xr:uid="{00000000-0005-0000-0000-00000B010000}"/>
    <cellStyle name="20% - Accent2 2 4 3 2" xfId="1271" xr:uid="{00000000-0005-0000-0000-00000C010000}"/>
    <cellStyle name="20% - Accent2 2 4 3 2 2" xfId="2767" xr:uid="{00000000-0005-0000-0000-00000D010000}"/>
    <cellStyle name="20% - Accent2 2 4 3 3" xfId="2019" xr:uid="{00000000-0005-0000-0000-00000E010000}"/>
    <cellStyle name="20% - Accent2 2 4 4" xfId="897" xr:uid="{00000000-0005-0000-0000-00000F010000}"/>
    <cellStyle name="20% - Accent2 2 4 4 2" xfId="2393" xr:uid="{00000000-0005-0000-0000-000010010000}"/>
    <cellStyle name="20% - Accent2 2 4 5" xfId="1645" xr:uid="{00000000-0005-0000-0000-000011010000}"/>
    <cellStyle name="20% - Accent2 2 5" xfId="242" xr:uid="{00000000-0005-0000-0000-000012010000}"/>
    <cellStyle name="20% - Accent2 2 5 2" xfId="616" xr:uid="{00000000-0005-0000-0000-000013010000}"/>
    <cellStyle name="20% - Accent2 2 5 2 2" xfId="1364" xr:uid="{00000000-0005-0000-0000-000014010000}"/>
    <cellStyle name="20% - Accent2 2 5 2 2 2" xfId="2860" xr:uid="{00000000-0005-0000-0000-000015010000}"/>
    <cellStyle name="20% - Accent2 2 5 2 3" xfId="2112" xr:uid="{00000000-0005-0000-0000-000016010000}"/>
    <cellStyle name="20% - Accent2 2 5 3" xfId="990" xr:uid="{00000000-0005-0000-0000-000017010000}"/>
    <cellStyle name="20% - Accent2 2 5 3 2" xfId="2486" xr:uid="{00000000-0005-0000-0000-000018010000}"/>
    <cellStyle name="20% - Accent2 2 5 4" xfId="1738" xr:uid="{00000000-0005-0000-0000-000019010000}"/>
    <cellStyle name="20% - Accent2 2 6" xfId="429" xr:uid="{00000000-0005-0000-0000-00001A010000}"/>
    <cellStyle name="20% - Accent2 2 6 2" xfId="1177" xr:uid="{00000000-0005-0000-0000-00001B010000}"/>
    <cellStyle name="20% - Accent2 2 6 2 2" xfId="2673" xr:uid="{00000000-0005-0000-0000-00001C010000}"/>
    <cellStyle name="20% - Accent2 2 6 3" xfId="1925" xr:uid="{00000000-0005-0000-0000-00001D010000}"/>
    <cellStyle name="20% - Accent2 2 7" xfId="803" xr:uid="{00000000-0005-0000-0000-00001E010000}"/>
    <cellStyle name="20% - Accent2 2 7 2" xfId="2299" xr:uid="{00000000-0005-0000-0000-00001F010000}"/>
    <cellStyle name="20% - Accent2 2 8" xfId="1551" xr:uid="{00000000-0005-0000-0000-000020010000}"/>
    <cellStyle name="20% - Accent2 3" xfId="67" xr:uid="{00000000-0005-0000-0000-000021010000}"/>
    <cellStyle name="20% - Accent2 3 2" xfId="161" xr:uid="{00000000-0005-0000-0000-000022010000}"/>
    <cellStyle name="20% - Accent2 3 2 2" xfId="348" xr:uid="{00000000-0005-0000-0000-000023010000}"/>
    <cellStyle name="20% - Accent2 3 2 2 2" xfId="722" xr:uid="{00000000-0005-0000-0000-000024010000}"/>
    <cellStyle name="20% - Accent2 3 2 2 2 2" xfId="1470" xr:uid="{00000000-0005-0000-0000-000025010000}"/>
    <cellStyle name="20% - Accent2 3 2 2 2 2 2" xfId="2966" xr:uid="{00000000-0005-0000-0000-000026010000}"/>
    <cellStyle name="20% - Accent2 3 2 2 2 3" xfId="2218" xr:uid="{00000000-0005-0000-0000-000027010000}"/>
    <cellStyle name="20% - Accent2 3 2 2 3" xfId="1096" xr:uid="{00000000-0005-0000-0000-000028010000}"/>
    <cellStyle name="20% - Accent2 3 2 2 3 2" xfId="2592" xr:uid="{00000000-0005-0000-0000-000029010000}"/>
    <cellStyle name="20% - Accent2 3 2 2 4" xfId="1844" xr:uid="{00000000-0005-0000-0000-00002A010000}"/>
    <cellStyle name="20% - Accent2 3 2 3" xfId="535" xr:uid="{00000000-0005-0000-0000-00002B010000}"/>
    <cellStyle name="20% - Accent2 3 2 3 2" xfId="1283" xr:uid="{00000000-0005-0000-0000-00002C010000}"/>
    <cellStyle name="20% - Accent2 3 2 3 2 2" xfId="2779" xr:uid="{00000000-0005-0000-0000-00002D010000}"/>
    <cellStyle name="20% - Accent2 3 2 3 3" xfId="2031" xr:uid="{00000000-0005-0000-0000-00002E010000}"/>
    <cellStyle name="20% - Accent2 3 2 4" xfId="909" xr:uid="{00000000-0005-0000-0000-00002F010000}"/>
    <cellStyle name="20% - Accent2 3 2 4 2" xfId="2405" xr:uid="{00000000-0005-0000-0000-000030010000}"/>
    <cellStyle name="20% - Accent2 3 2 5" xfId="1657" xr:uid="{00000000-0005-0000-0000-000031010000}"/>
    <cellStyle name="20% - Accent2 3 3" xfId="254" xr:uid="{00000000-0005-0000-0000-000032010000}"/>
    <cellStyle name="20% - Accent2 3 3 2" xfId="628" xr:uid="{00000000-0005-0000-0000-000033010000}"/>
    <cellStyle name="20% - Accent2 3 3 2 2" xfId="1376" xr:uid="{00000000-0005-0000-0000-000034010000}"/>
    <cellStyle name="20% - Accent2 3 3 2 2 2" xfId="2872" xr:uid="{00000000-0005-0000-0000-000035010000}"/>
    <cellStyle name="20% - Accent2 3 3 2 3" xfId="2124" xr:uid="{00000000-0005-0000-0000-000036010000}"/>
    <cellStyle name="20% - Accent2 3 3 3" xfId="1002" xr:uid="{00000000-0005-0000-0000-000037010000}"/>
    <cellStyle name="20% - Accent2 3 3 3 2" xfId="2498" xr:uid="{00000000-0005-0000-0000-000038010000}"/>
    <cellStyle name="20% - Accent2 3 3 4" xfId="1750" xr:uid="{00000000-0005-0000-0000-000039010000}"/>
    <cellStyle name="20% - Accent2 3 4" xfId="441" xr:uid="{00000000-0005-0000-0000-00003A010000}"/>
    <cellStyle name="20% - Accent2 3 4 2" xfId="1189" xr:uid="{00000000-0005-0000-0000-00003B010000}"/>
    <cellStyle name="20% - Accent2 3 4 2 2" xfId="2685" xr:uid="{00000000-0005-0000-0000-00003C010000}"/>
    <cellStyle name="20% - Accent2 3 4 3" xfId="1937" xr:uid="{00000000-0005-0000-0000-00003D010000}"/>
    <cellStyle name="20% - Accent2 3 5" xfId="815" xr:uid="{00000000-0005-0000-0000-00003E010000}"/>
    <cellStyle name="20% - Accent2 3 5 2" xfId="2311" xr:uid="{00000000-0005-0000-0000-00003F010000}"/>
    <cellStyle name="20% - Accent2 3 6" xfId="1563" xr:uid="{00000000-0005-0000-0000-000040010000}"/>
    <cellStyle name="20% - Accent2 4" xfId="101" xr:uid="{00000000-0005-0000-0000-000041010000}"/>
    <cellStyle name="20% - Accent2 4 2" xfId="195" xr:uid="{00000000-0005-0000-0000-000042010000}"/>
    <cellStyle name="20% - Accent2 4 2 2" xfId="382" xr:uid="{00000000-0005-0000-0000-000043010000}"/>
    <cellStyle name="20% - Accent2 4 2 2 2" xfId="756" xr:uid="{00000000-0005-0000-0000-000044010000}"/>
    <cellStyle name="20% - Accent2 4 2 2 2 2" xfId="1504" xr:uid="{00000000-0005-0000-0000-000045010000}"/>
    <cellStyle name="20% - Accent2 4 2 2 2 2 2" xfId="3000" xr:uid="{00000000-0005-0000-0000-000046010000}"/>
    <cellStyle name="20% - Accent2 4 2 2 2 3" xfId="2252" xr:uid="{00000000-0005-0000-0000-000047010000}"/>
    <cellStyle name="20% - Accent2 4 2 2 3" xfId="1130" xr:uid="{00000000-0005-0000-0000-000048010000}"/>
    <cellStyle name="20% - Accent2 4 2 2 3 2" xfId="2626" xr:uid="{00000000-0005-0000-0000-000049010000}"/>
    <cellStyle name="20% - Accent2 4 2 2 4" xfId="1878" xr:uid="{00000000-0005-0000-0000-00004A010000}"/>
    <cellStyle name="20% - Accent2 4 2 3" xfId="569" xr:uid="{00000000-0005-0000-0000-00004B010000}"/>
    <cellStyle name="20% - Accent2 4 2 3 2" xfId="1317" xr:uid="{00000000-0005-0000-0000-00004C010000}"/>
    <cellStyle name="20% - Accent2 4 2 3 2 2" xfId="2813" xr:uid="{00000000-0005-0000-0000-00004D010000}"/>
    <cellStyle name="20% - Accent2 4 2 3 3" xfId="2065" xr:uid="{00000000-0005-0000-0000-00004E010000}"/>
    <cellStyle name="20% - Accent2 4 2 4" xfId="943" xr:uid="{00000000-0005-0000-0000-00004F010000}"/>
    <cellStyle name="20% - Accent2 4 2 4 2" xfId="2439" xr:uid="{00000000-0005-0000-0000-000050010000}"/>
    <cellStyle name="20% - Accent2 4 2 5" xfId="1691" xr:uid="{00000000-0005-0000-0000-000051010000}"/>
    <cellStyle name="20% - Accent2 4 3" xfId="288" xr:uid="{00000000-0005-0000-0000-000052010000}"/>
    <cellStyle name="20% - Accent2 4 3 2" xfId="662" xr:uid="{00000000-0005-0000-0000-000053010000}"/>
    <cellStyle name="20% - Accent2 4 3 2 2" xfId="1410" xr:uid="{00000000-0005-0000-0000-000054010000}"/>
    <cellStyle name="20% - Accent2 4 3 2 2 2" xfId="2906" xr:uid="{00000000-0005-0000-0000-000055010000}"/>
    <cellStyle name="20% - Accent2 4 3 2 3" xfId="2158" xr:uid="{00000000-0005-0000-0000-000056010000}"/>
    <cellStyle name="20% - Accent2 4 3 3" xfId="1036" xr:uid="{00000000-0005-0000-0000-000057010000}"/>
    <cellStyle name="20% - Accent2 4 3 3 2" xfId="2532" xr:uid="{00000000-0005-0000-0000-000058010000}"/>
    <cellStyle name="20% - Accent2 4 3 4" xfId="1784" xr:uid="{00000000-0005-0000-0000-000059010000}"/>
    <cellStyle name="20% - Accent2 4 4" xfId="475" xr:uid="{00000000-0005-0000-0000-00005A010000}"/>
    <cellStyle name="20% - Accent2 4 4 2" xfId="1223" xr:uid="{00000000-0005-0000-0000-00005B010000}"/>
    <cellStyle name="20% - Accent2 4 4 2 2" xfId="2719" xr:uid="{00000000-0005-0000-0000-00005C010000}"/>
    <cellStyle name="20% - Accent2 4 4 3" xfId="1971" xr:uid="{00000000-0005-0000-0000-00005D010000}"/>
    <cellStyle name="20% - Accent2 4 5" xfId="849" xr:uid="{00000000-0005-0000-0000-00005E010000}"/>
    <cellStyle name="20% - Accent2 4 5 2" xfId="2345" xr:uid="{00000000-0005-0000-0000-00005F010000}"/>
    <cellStyle name="20% - Accent2 4 6" xfId="1597" xr:uid="{00000000-0005-0000-0000-000060010000}"/>
    <cellStyle name="20% - Accent2 5" xfId="133" xr:uid="{00000000-0005-0000-0000-000061010000}"/>
    <cellStyle name="20% - Accent2 5 2" xfId="320" xr:uid="{00000000-0005-0000-0000-000062010000}"/>
    <cellStyle name="20% - Accent2 5 2 2" xfId="694" xr:uid="{00000000-0005-0000-0000-000063010000}"/>
    <cellStyle name="20% - Accent2 5 2 2 2" xfId="1442" xr:uid="{00000000-0005-0000-0000-000064010000}"/>
    <cellStyle name="20% - Accent2 5 2 2 2 2" xfId="2938" xr:uid="{00000000-0005-0000-0000-000065010000}"/>
    <cellStyle name="20% - Accent2 5 2 2 3" xfId="2190" xr:uid="{00000000-0005-0000-0000-000066010000}"/>
    <cellStyle name="20% - Accent2 5 2 3" xfId="1068" xr:uid="{00000000-0005-0000-0000-000067010000}"/>
    <cellStyle name="20% - Accent2 5 2 3 2" xfId="2564" xr:uid="{00000000-0005-0000-0000-000068010000}"/>
    <cellStyle name="20% - Accent2 5 2 4" xfId="1816" xr:uid="{00000000-0005-0000-0000-000069010000}"/>
    <cellStyle name="20% - Accent2 5 3" xfId="507" xr:uid="{00000000-0005-0000-0000-00006A010000}"/>
    <cellStyle name="20% - Accent2 5 3 2" xfId="1255" xr:uid="{00000000-0005-0000-0000-00006B010000}"/>
    <cellStyle name="20% - Accent2 5 3 2 2" xfId="2751" xr:uid="{00000000-0005-0000-0000-00006C010000}"/>
    <cellStyle name="20% - Accent2 5 3 3" xfId="2003" xr:uid="{00000000-0005-0000-0000-00006D010000}"/>
    <cellStyle name="20% - Accent2 5 4" xfId="881" xr:uid="{00000000-0005-0000-0000-00006E010000}"/>
    <cellStyle name="20% - Accent2 5 4 2" xfId="2377" xr:uid="{00000000-0005-0000-0000-00006F010000}"/>
    <cellStyle name="20% - Accent2 5 5" xfId="1629" xr:uid="{00000000-0005-0000-0000-000070010000}"/>
    <cellStyle name="20% - Accent2 6" xfId="224" xr:uid="{00000000-0005-0000-0000-000071010000}"/>
    <cellStyle name="20% - Accent2 6 2" xfId="598" xr:uid="{00000000-0005-0000-0000-000072010000}"/>
    <cellStyle name="20% - Accent2 6 2 2" xfId="1346" xr:uid="{00000000-0005-0000-0000-000073010000}"/>
    <cellStyle name="20% - Accent2 6 2 2 2" xfId="2842" xr:uid="{00000000-0005-0000-0000-000074010000}"/>
    <cellStyle name="20% - Accent2 6 2 3" xfId="2094" xr:uid="{00000000-0005-0000-0000-000075010000}"/>
    <cellStyle name="20% - Accent2 6 3" xfId="972" xr:uid="{00000000-0005-0000-0000-000076010000}"/>
    <cellStyle name="20% - Accent2 6 3 2" xfId="2468" xr:uid="{00000000-0005-0000-0000-000077010000}"/>
    <cellStyle name="20% - Accent2 6 4" xfId="1720" xr:uid="{00000000-0005-0000-0000-000078010000}"/>
    <cellStyle name="20% - Accent2 7" xfId="411" xr:uid="{00000000-0005-0000-0000-000079010000}"/>
    <cellStyle name="20% - Accent2 7 2" xfId="1159" xr:uid="{00000000-0005-0000-0000-00007A010000}"/>
    <cellStyle name="20% - Accent2 7 2 2" xfId="2655" xr:uid="{00000000-0005-0000-0000-00007B010000}"/>
    <cellStyle name="20% - Accent2 7 3" xfId="1907" xr:uid="{00000000-0005-0000-0000-00007C010000}"/>
    <cellStyle name="20% - Accent2 8" xfId="785" xr:uid="{00000000-0005-0000-0000-00007D010000}"/>
    <cellStyle name="20% - Accent2 8 2" xfId="2281" xr:uid="{00000000-0005-0000-0000-00007E010000}"/>
    <cellStyle name="20% - Accent2 9" xfId="1533" xr:uid="{00000000-0005-0000-0000-00007F010000}"/>
    <cellStyle name="20% - Accent3" xfId="3" builtinId="38" customBuiltin="1"/>
    <cellStyle name="20% - Accent3 2" xfId="52" xr:uid="{00000000-0005-0000-0000-000081010000}"/>
    <cellStyle name="20% - Accent3 2 2" xfId="87" xr:uid="{00000000-0005-0000-0000-000082010000}"/>
    <cellStyle name="20% - Accent3 2 2 2" xfId="181" xr:uid="{00000000-0005-0000-0000-000083010000}"/>
    <cellStyle name="20% - Accent3 2 2 2 2" xfId="368" xr:uid="{00000000-0005-0000-0000-000084010000}"/>
    <cellStyle name="20% - Accent3 2 2 2 2 2" xfId="742" xr:uid="{00000000-0005-0000-0000-000085010000}"/>
    <cellStyle name="20% - Accent3 2 2 2 2 2 2" xfId="1490" xr:uid="{00000000-0005-0000-0000-000086010000}"/>
    <cellStyle name="20% - Accent3 2 2 2 2 2 2 2" xfId="2986" xr:uid="{00000000-0005-0000-0000-000087010000}"/>
    <cellStyle name="20% - Accent3 2 2 2 2 2 3" xfId="2238" xr:uid="{00000000-0005-0000-0000-000088010000}"/>
    <cellStyle name="20% - Accent3 2 2 2 2 3" xfId="1116" xr:uid="{00000000-0005-0000-0000-000089010000}"/>
    <cellStyle name="20% - Accent3 2 2 2 2 3 2" xfId="2612" xr:uid="{00000000-0005-0000-0000-00008A010000}"/>
    <cellStyle name="20% - Accent3 2 2 2 2 4" xfId="1864" xr:uid="{00000000-0005-0000-0000-00008B010000}"/>
    <cellStyle name="20% - Accent3 2 2 2 3" xfId="555" xr:uid="{00000000-0005-0000-0000-00008C010000}"/>
    <cellStyle name="20% - Accent3 2 2 2 3 2" xfId="1303" xr:uid="{00000000-0005-0000-0000-00008D010000}"/>
    <cellStyle name="20% - Accent3 2 2 2 3 2 2" xfId="2799" xr:uid="{00000000-0005-0000-0000-00008E010000}"/>
    <cellStyle name="20% - Accent3 2 2 2 3 3" xfId="2051" xr:uid="{00000000-0005-0000-0000-00008F010000}"/>
    <cellStyle name="20% - Accent3 2 2 2 4" xfId="929" xr:uid="{00000000-0005-0000-0000-000090010000}"/>
    <cellStyle name="20% - Accent3 2 2 2 4 2" xfId="2425" xr:uid="{00000000-0005-0000-0000-000091010000}"/>
    <cellStyle name="20% - Accent3 2 2 2 5" xfId="1677" xr:uid="{00000000-0005-0000-0000-000092010000}"/>
    <cellStyle name="20% - Accent3 2 2 3" xfId="274" xr:uid="{00000000-0005-0000-0000-000093010000}"/>
    <cellStyle name="20% - Accent3 2 2 3 2" xfId="648" xr:uid="{00000000-0005-0000-0000-000094010000}"/>
    <cellStyle name="20% - Accent3 2 2 3 2 2" xfId="1396" xr:uid="{00000000-0005-0000-0000-000095010000}"/>
    <cellStyle name="20% - Accent3 2 2 3 2 2 2" xfId="2892" xr:uid="{00000000-0005-0000-0000-000096010000}"/>
    <cellStyle name="20% - Accent3 2 2 3 2 3" xfId="2144" xr:uid="{00000000-0005-0000-0000-000097010000}"/>
    <cellStyle name="20% - Accent3 2 2 3 3" xfId="1022" xr:uid="{00000000-0005-0000-0000-000098010000}"/>
    <cellStyle name="20% - Accent3 2 2 3 3 2" xfId="2518" xr:uid="{00000000-0005-0000-0000-000099010000}"/>
    <cellStyle name="20% - Accent3 2 2 3 4" xfId="1770" xr:uid="{00000000-0005-0000-0000-00009A010000}"/>
    <cellStyle name="20% - Accent3 2 2 4" xfId="461" xr:uid="{00000000-0005-0000-0000-00009B010000}"/>
    <cellStyle name="20% - Accent3 2 2 4 2" xfId="1209" xr:uid="{00000000-0005-0000-0000-00009C010000}"/>
    <cellStyle name="20% - Accent3 2 2 4 2 2" xfId="2705" xr:uid="{00000000-0005-0000-0000-00009D010000}"/>
    <cellStyle name="20% - Accent3 2 2 4 3" xfId="1957" xr:uid="{00000000-0005-0000-0000-00009E010000}"/>
    <cellStyle name="20% - Accent3 2 2 5" xfId="835" xr:uid="{00000000-0005-0000-0000-00009F010000}"/>
    <cellStyle name="20% - Accent3 2 2 5 2" xfId="2331" xr:uid="{00000000-0005-0000-0000-0000A0010000}"/>
    <cellStyle name="20% - Accent3 2 2 6" xfId="1583" xr:uid="{00000000-0005-0000-0000-0000A1010000}"/>
    <cellStyle name="20% - Accent3 2 3" xfId="119" xr:uid="{00000000-0005-0000-0000-0000A2010000}"/>
    <cellStyle name="20% - Accent3 2 3 2" xfId="213" xr:uid="{00000000-0005-0000-0000-0000A3010000}"/>
    <cellStyle name="20% - Accent3 2 3 2 2" xfId="400" xr:uid="{00000000-0005-0000-0000-0000A4010000}"/>
    <cellStyle name="20% - Accent3 2 3 2 2 2" xfId="774" xr:uid="{00000000-0005-0000-0000-0000A5010000}"/>
    <cellStyle name="20% - Accent3 2 3 2 2 2 2" xfId="1522" xr:uid="{00000000-0005-0000-0000-0000A6010000}"/>
    <cellStyle name="20% - Accent3 2 3 2 2 2 2 2" xfId="3018" xr:uid="{00000000-0005-0000-0000-0000A7010000}"/>
    <cellStyle name="20% - Accent3 2 3 2 2 2 3" xfId="2270" xr:uid="{00000000-0005-0000-0000-0000A8010000}"/>
    <cellStyle name="20% - Accent3 2 3 2 2 3" xfId="1148" xr:uid="{00000000-0005-0000-0000-0000A9010000}"/>
    <cellStyle name="20% - Accent3 2 3 2 2 3 2" xfId="2644" xr:uid="{00000000-0005-0000-0000-0000AA010000}"/>
    <cellStyle name="20% - Accent3 2 3 2 2 4" xfId="1896" xr:uid="{00000000-0005-0000-0000-0000AB010000}"/>
    <cellStyle name="20% - Accent3 2 3 2 3" xfId="587" xr:uid="{00000000-0005-0000-0000-0000AC010000}"/>
    <cellStyle name="20% - Accent3 2 3 2 3 2" xfId="1335" xr:uid="{00000000-0005-0000-0000-0000AD010000}"/>
    <cellStyle name="20% - Accent3 2 3 2 3 2 2" xfId="2831" xr:uid="{00000000-0005-0000-0000-0000AE010000}"/>
    <cellStyle name="20% - Accent3 2 3 2 3 3" xfId="2083" xr:uid="{00000000-0005-0000-0000-0000AF010000}"/>
    <cellStyle name="20% - Accent3 2 3 2 4" xfId="961" xr:uid="{00000000-0005-0000-0000-0000B0010000}"/>
    <cellStyle name="20% - Accent3 2 3 2 4 2" xfId="2457" xr:uid="{00000000-0005-0000-0000-0000B1010000}"/>
    <cellStyle name="20% - Accent3 2 3 2 5" xfId="1709" xr:uid="{00000000-0005-0000-0000-0000B2010000}"/>
    <cellStyle name="20% - Accent3 2 3 3" xfId="306" xr:uid="{00000000-0005-0000-0000-0000B3010000}"/>
    <cellStyle name="20% - Accent3 2 3 3 2" xfId="680" xr:uid="{00000000-0005-0000-0000-0000B4010000}"/>
    <cellStyle name="20% - Accent3 2 3 3 2 2" xfId="1428" xr:uid="{00000000-0005-0000-0000-0000B5010000}"/>
    <cellStyle name="20% - Accent3 2 3 3 2 2 2" xfId="2924" xr:uid="{00000000-0005-0000-0000-0000B6010000}"/>
    <cellStyle name="20% - Accent3 2 3 3 2 3" xfId="2176" xr:uid="{00000000-0005-0000-0000-0000B7010000}"/>
    <cellStyle name="20% - Accent3 2 3 3 3" xfId="1054" xr:uid="{00000000-0005-0000-0000-0000B8010000}"/>
    <cellStyle name="20% - Accent3 2 3 3 3 2" xfId="2550" xr:uid="{00000000-0005-0000-0000-0000B9010000}"/>
    <cellStyle name="20% - Accent3 2 3 3 4" xfId="1802" xr:uid="{00000000-0005-0000-0000-0000BA010000}"/>
    <cellStyle name="20% - Accent3 2 3 4" xfId="493" xr:uid="{00000000-0005-0000-0000-0000BB010000}"/>
    <cellStyle name="20% - Accent3 2 3 4 2" xfId="1241" xr:uid="{00000000-0005-0000-0000-0000BC010000}"/>
    <cellStyle name="20% - Accent3 2 3 4 2 2" xfId="2737" xr:uid="{00000000-0005-0000-0000-0000BD010000}"/>
    <cellStyle name="20% - Accent3 2 3 4 3" xfId="1989" xr:uid="{00000000-0005-0000-0000-0000BE010000}"/>
    <cellStyle name="20% - Accent3 2 3 5" xfId="867" xr:uid="{00000000-0005-0000-0000-0000BF010000}"/>
    <cellStyle name="20% - Accent3 2 3 5 2" xfId="2363" xr:uid="{00000000-0005-0000-0000-0000C0010000}"/>
    <cellStyle name="20% - Accent3 2 3 6" xfId="1615" xr:uid="{00000000-0005-0000-0000-0000C1010000}"/>
    <cellStyle name="20% - Accent3 2 4" xfId="151" xr:uid="{00000000-0005-0000-0000-0000C2010000}"/>
    <cellStyle name="20% - Accent3 2 4 2" xfId="338" xr:uid="{00000000-0005-0000-0000-0000C3010000}"/>
    <cellStyle name="20% - Accent3 2 4 2 2" xfId="712" xr:uid="{00000000-0005-0000-0000-0000C4010000}"/>
    <cellStyle name="20% - Accent3 2 4 2 2 2" xfId="1460" xr:uid="{00000000-0005-0000-0000-0000C5010000}"/>
    <cellStyle name="20% - Accent3 2 4 2 2 2 2" xfId="2956" xr:uid="{00000000-0005-0000-0000-0000C6010000}"/>
    <cellStyle name="20% - Accent3 2 4 2 2 3" xfId="2208" xr:uid="{00000000-0005-0000-0000-0000C7010000}"/>
    <cellStyle name="20% - Accent3 2 4 2 3" xfId="1086" xr:uid="{00000000-0005-0000-0000-0000C8010000}"/>
    <cellStyle name="20% - Accent3 2 4 2 3 2" xfId="2582" xr:uid="{00000000-0005-0000-0000-0000C9010000}"/>
    <cellStyle name="20% - Accent3 2 4 2 4" xfId="1834" xr:uid="{00000000-0005-0000-0000-0000CA010000}"/>
    <cellStyle name="20% - Accent3 2 4 3" xfId="525" xr:uid="{00000000-0005-0000-0000-0000CB010000}"/>
    <cellStyle name="20% - Accent3 2 4 3 2" xfId="1273" xr:uid="{00000000-0005-0000-0000-0000CC010000}"/>
    <cellStyle name="20% - Accent3 2 4 3 2 2" xfId="2769" xr:uid="{00000000-0005-0000-0000-0000CD010000}"/>
    <cellStyle name="20% - Accent3 2 4 3 3" xfId="2021" xr:uid="{00000000-0005-0000-0000-0000CE010000}"/>
    <cellStyle name="20% - Accent3 2 4 4" xfId="899" xr:uid="{00000000-0005-0000-0000-0000CF010000}"/>
    <cellStyle name="20% - Accent3 2 4 4 2" xfId="2395" xr:uid="{00000000-0005-0000-0000-0000D0010000}"/>
    <cellStyle name="20% - Accent3 2 4 5" xfId="1647" xr:uid="{00000000-0005-0000-0000-0000D1010000}"/>
    <cellStyle name="20% - Accent3 2 5" xfId="244" xr:uid="{00000000-0005-0000-0000-0000D2010000}"/>
    <cellStyle name="20% - Accent3 2 5 2" xfId="618" xr:uid="{00000000-0005-0000-0000-0000D3010000}"/>
    <cellStyle name="20% - Accent3 2 5 2 2" xfId="1366" xr:uid="{00000000-0005-0000-0000-0000D4010000}"/>
    <cellStyle name="20% - Accent3 2 5 2 2 2" xfId="2862" xr:uid="{00000000-0005-0000-0000-0000D5010000}"/>
    <cellStyle name="20% - Accent3 2 5 2 3" xfId="2114" xr:uid="{00000000-0005-0000-0000-0000D6010000}"/>
    <cellStyle name="20% - Accent3 2 5 3" xfId="992" xr:uid="{00000000-0005-0000-0000-0000D7010000}"/>
    <cellStyle name="20% - Accent3 2 5 3 2" xfId="2488" xr:uid="{00000000-0005-0000-0000-0000D8010000}"/>
    <cellStyle name="20% - Accent3 2 5 4" xfId="1740" xr:uid="{00000000-0005-0000-0000-0000D9010000}"/>
    <cellStyle name="20% - Accent3 2 6" xfId="431" xr:uid="{00000000-0005-0000-0000-0000DA010000}"/>
    <cellStyle name="20% - Accent3 2 6 2" xfId="1179" xr:uid="{00000000-0005-0000-0000-0000DB010000}"/>
    <cellStyle name="20% - Accent3 2 6 2 2" xfId="2675" xr:uid="{00000000-0005-0000-0000-0000DC010000}"/>
    <cellStyle name="20% - Accent3 2 6 3" xfId="1927" xr:uid="{00000000-0005-0000-0000-0000DD010000}"/>
    <cellStyle name="20% - Accent3 2 7" xfId="805" xr:uid="{00000000-0005-0000-0000-0000DE010000}"/>
    <cellStyle name="20% - Accent3 2 7 2" xfId="2301" xr:uid="{00000000-0005-0000-0000-0000DF010000}"/>
    <cellStyle name="20% - Accent3 2 8" xfId="1553" xr:uid="{00000000-0005-0000-0000-0000E0010000}"/>
    <cellStyle name="20% - Accent3 3" xfId="68" xr:uid="{00000000-0005-0000-0000-0000E1010000}"/>
    <cellStyle name="20% - Accent3 3 2" xfId="162" xr:uid="{00000000-0005-0000-0000-0000E2010000}"/>
    <cellStyle name="20% - Accent3 3 2 2" xfId="349" xr:uid="{00000000-0005-0000-0000-0000E3010000}"/>
    <cellStyle name="20% - Accent3 3 2 2 2" xfId="723" xr:uid="{00000000-0005-0000-0000-0000E4010000}"/>
    <cellStyle name="20% - Accent3 3 2 2 2 2" xfId="1471" xr:uid="{00000000-0005-0000-0000-0000E5010000}"/>
    <cellStyle name="20% - Accent3 3 2 2 2 2 2" xfId="2967" xr:uid="{00000000-0005-0000-0000-0000E6010000}"/>
    <cellStyle name="20% - Accent3 3 2 2 2 3" xfId="2219" xr:uid="{00000000-0005-0000-0000-0000E7010000}"/>
    <cellStyle name="20% - Accent3 3 2 2 3" xfId="1097" xr:uid="{00000000-0005-0000-0000-0000E8010000}"/>
    <cellStyle name="20% - Accent3 3 2 2 3 2" xfId="2593" xr:uid="{00000000-0005-0000-0000-0000E9010000}"/>
    <cellStyle name="20% - Accent3 3 2 2 4" xfId="1845" xr:uid="{00000000-0005-0000-0000-0000EA010000}"/>
    <cellStyle name="20% - Accent3 3 2 3" xfId="536" xr:uid="{00000000-0005-0000-0000-0000EB010000}"/>
    <cellStyle name="20% - Accent3 3 2 3 2" xfId="1284" xr:uid="{00000000-0005-0000-0000-0000EC010000}"/>
    <cellStyle name="20% - Accent3 3 2 3 2 2" xfId="2780" xr:uid="{00000000-0005-0000-0000-0000ED010000}"/>
    <cellStyle name="20% - Accent3 3 2 3 3" xfId="2032" xr:uid="{00000000-0005-0000-0000-0000EE010000}"/>
    <cellStyle name="20% - Accent3 3 2 4" xfId="910" xr:uid="{00000000-0005-0000-0000-0000EF010000}"/>
    <cellStyle name="20% - Accent3 3 2 4 2" xfId="2406" xr:uid="{00000000-0005-0000-0000-0000F0010000}"/>
    <cellStyle name="20% - Accent3 3 2 5" xfId="1658" xr:uid="{00000000-0005-0000-0000-0000F1010000}"/>
    <cellStyle name="20% - Accent3 3 3" xfId="255" xr:uid="{00000000-0005-0000-0000-0000F2010000}"/>
    <cellStyle name="20% - Accent3 3 3 2" xfId="629" xr:uid="{00000000-0005-0000-0000-0000F3010000}"/>
    <cellStyle name="20% - Accent3 3 3 2 2" xfId="1377" xr:uid="{00000000-0005-0000-0000-0000F4010000}"/>
    <cellStyle name="20% - Accent3 3 3 2 2 2" xfId="2873" xr:uid="{00000000-0005-0000-0000-0000F5010000}"/>
    <cellStyle name="20% - Accent3 3 3 2 3" xfId="2125" xr:uid="{00000000-0005-0000-0000-0000F6010000}"/>
    <cellStyle name="20% - Accent3 3 3 3" xfId="1003" xr:uid="{00000000-0005-0000-0000-0000F7010000}"/>
    <cellStyle name="20% - Accent3 3 3 3 2" xfId="2499" xr:uid="{00000000-0005-0000-0000-0000F8010000}"/>
    <cellStyle name="20% - Accent3 3 3 4" xfId="1751" xr:uid="{00000000-0005-0000-0000-0000F9010000}"/>
    <cellStyle name="20% - Accent3 3 4" xfId="442" xr:uid="{00000000-0005-0000-0000-0000FA010000}"/>
    <cellStyle name="20% - Accent3 3 4 2" xfId="1190" xr:uid="{00000000-0005-0000-0000-0000FB010000}"/>
    <cellStyle name="20% - Accent3 3 4 2 2" xfId="2686" xr:uid="{00000000-0005-0000-0000-0000FC010000}"/>
    <cellStyle name="20% - Accent3 3 4 3" xfId="1938" xr:uid="{00000000-0005-0000-0000-0000FD010000}"/>
    <cellStyle name="20% - Accent3 3 5" xfId="816" xr:uid="{00000000-0005-0000-0000-0000FE010000}"/>
    <cellStyle name="20% - Accent3 3 5 2" xfId="2312" xr:uid="{00000000-0005-0000-0000-0000FF010000}"/>
    <cellStyle name="20% - Accent3 3 6" xfId="1564" xr:uid="{00000000-0005-0000-0000-000000020000}"/>
    <cellStyle name="20% - Accent3 4" xfId="103" xr:uid="{00000000-0005-0000-0000-000001020000}"/>
    <cellStyle name="20% - Accent3 4 2" xfId="197" xr:uid="{00000000-0005-0000-0000-000002020000}"/>
    <cellStyle name="20% - Accent3 4 2 2" xfId="384" xr:uid="{00000000-0005-0000-0000-000003020000}"/>
    <cellStyle name="20% - Accent3 4 2 2 2" xfId="758" xr:uid="{00000000-0005-0000-0000-000004020000}"/>
    <cellStyle name="20% - Accent3 4 2 2 2 2" xfId="1506" xr:uid="{00000000-0005-0000-0000-000005020000}"/>
    <cellStyle name="20% - Accent3 4 2 2 2 2 2" xfId="3002" xr:uid="{00000000-0005-0000-0000-000006020000}"/>
    <cellStyle name="20% - Accent3 4 2 2 2 3" xfId="2254" xr:uid="{00000000-0005-0000-0000-000007020000}"/>
    <cellStyle name="20% - Accent3 4 2 2 3" xfId="1132" xr:uid="{00000000-0005-0000-0000-000008020000}"/>
    <cellStyle name="20% - Accent3 4 2 2 3 2" xfId="2628" xr:uid="{00000000-0005-0000-0000-000009020000}"/>
    <cellStyle name="20% - Accent3 4 2 2 4" xfId="1880" xr:uid="{00000000-0005-0000-0000-00000A020000}"/>
    <cellStyle name="20% - Accent3 4 2 3" xfId="571" xr:uid="{00000000-0005-0000-0000-00000B020000}"/>
    <cellStyle name="20% - Accent3 4 2 3 2" xfId="1319" xr:uid="{00000000-0005-0000-0000-00000C020000}"/>
    <cellStyle name="20% - Accent3 4 2 3 2 2" xfId="2815" xr:uid="{00000000-0005-0000-0000-00000D020000}"/>
    <cellStyle name="20% - Accent3 4 2 3 3" xfId="2067" xr:uid="{00000000-0005-0000-0000-00000E020000}"/>
    <cellStyle name="20% - Accent3 4 2 4" xfId="945" xr:uid="{00000000-0005-0000-0000-00000F020000}"/>
    <cellStyle name="20% - Accent3 4 2 4 2" xfId="2441" xr:uid="{00000000-0005-0000-0000-000010020000}"/>
    <cellStyle name="20% - Accent3 4 2 5" xfId="1693" xr:uid="{00000000-0005-0000-0000-000011020000}"/>
    <cellStyle name="20% - Accent3 4 3" xfId="290" xr:uid="{00000000-0005-0000-0000-000012020000}"/>
    <cellStyle name="20% - Accent3 4 3 2" xfId="664" xr:uid="{00000000-0005-0000-0000-000013020000}"/>
    <cellStyle name="20% - Accent3 4 3 2 2" xfId="1412" xr:uid="{00000000-0005-0000-0000-000014020000}"/>
    <cellStyle name="20% - Accent3 4 3 2 2 2" xfId="2908" xr:uid="{00000000-0005-0000-0000-000015020000}"/>
    <cellStyle name="20% - Accent3 4 3 2 3" xfId="2160" xr:uid="{00000000-0005-0000-0000-000016020000}"/>
    <cellStyle name="20% - Accent3 4 3 3" xfId="1038" xr:uid="{00000000-0005-0000-0000-000017020000}"/>
    <cellStyle name="20% - Accent3 4 3 3 2" xfId="2534" xr:uid="{00000000-0005-0000-0000-000018020000}"/>
    <cellStyle name="20% - Accent3 4 3 4" xfId="1786" xr:uid="{00000000-0005-0000-0000-000019020000}"/>
    <cellStyle name="20% - Accent3 4 4" xfId="477" xr:uid="{00000000-0005-0000-0000-00001A020000}"/>
    <cellStyle name="20% - Accent3 4 4 2" xfId="1225" xr:uid="{00000000-0005-0000-0000-00001B020000}"/>
    <cellStyle name="20% - Accent3 4 4 2 2" xfId="2721" xr:uid="{00000000-0005-0000-0000-00001C020000}"/>
    <cellStyle name="20% - Accent3 4 4 3" xfId="1973" xr:uid="{00000000-0005-0000-0000-00001D020000}"/>
    <cellStyle name="20% - Accent3 4 5" xfId="851" xr:uid="{00000000-0005-0000-0000-00001E020000}"/>
    <cellStyle name="20% - Accent3 4 5 2" xfId="2347" xr:uid="{00000000-0005-0000-0000-00001F020000}"/>
    <cellStyle name="20% - Accent3 4 6" xfId="1599" xr:uid="{00000000-0005-0000-0000-000020020000}"/>
    <cellStyle name="20% - Accent3 5" xfId="135" xr:uid="{00000000-0005-0000-0000-000021020000}"/>
    <cellStyle name="20% - Accent3 5 2" xfId="322" xr:uid="{00000000-0005-0000-0000-000022020000}"/>
    <cellStyle name="20% - Accent3 5 2 2" xfId="696" xr:uid="{00000000-0005-0000-0000-000023020000}"/>
    <cellStyle name="20% - Accent3 5 2 2 2" xfId="1444" xr:uid="{00000000-0005-0000-0000-000024020000}"/>
    <cellStyle name="20% - Accent3 5 2 2 2 2" xfId="2940" xr:uid="{00000000-0005-0000-0000-000025020000}"/>
    <cellStyle name="20% - Accent3 5 2 2 3" xfId="2192" xr:uid="{00000000-0005-0000-0000-000026020000}"/>
    <cellStyle name="20% - Accent3 5 2 3" xfId="1070" xr:uid="{00000000-0005-0000-0000-000027020000}"/>
    <cellStyle name="20% - Accent3 5 2 3 2" xfId="2566" xr:uid="{00000000-0005-0000-0000-000028020000}"/>
    <cellStyle name="20% - Accent3 5 2 4" xfId="1818" xr:uid="{00000000-0005-0000-0000-000029020000}"/>
    <cellStyle name="20% - Accent3 5 3" xfId="509" xr:uid="{00000000-0005-0000-0000-00002A020000}"/>
    <cellStyle name="20% - Accent3 5 3 2" xfId="1257" xr:uid="{00000000-0005-0000-0000-00002B020000}"/>
    <cellStyle name="20% - Accent3 5 3 2 2" xfId="2753" xr:uid="{00000000-0005-0000-0000-00002C020000}"/>
    <cellStyle name="20% - Accent3 5 3 3" xfId="2005" xr:uid="{00000000-0005-0000-0000-00002D020000}"/>
    <cellStyle name="20% - Accent3 5 4" xfId="883" xr:uid="{00000000-0005-0000-0000-00002E020000}"/>
    <cellStyle name="20% - Accent3 5 4 2" xfId="2379" xr:uid="{00000000-0005-0000-0000-00002F020000}"/>
    <cellStyle name="20% - Accent3 5 5" xfId="1631" xr:uid="{00000000-0005-0000-0000-000030020000}"/>
    <cellStyle name="20% - Accent3 6" xfId="225" xr:uid="{00000000-0005-0000-0000-000031020000}"/>
    <cellStyle name="20% - Accent3 6 2" xfId="599" xr:uid="{00000000-0005-0000-0000-000032020000}"/>
    <cellStyle name="20% - Accent3 6 2 2" xfId="1347" xr:uid="{00000000-0005-0000-0000-000033020000}"/>
    <cellStyle name="20% - Accent3 6 2 2 2" xfId="2843" xr:uid="{00000000-0005-0000-0000-000034020000}"/>
    <cellStyle name="20% - Accent3 6 2 3" xfId="2095" xr:uid="{00000000-0005-0000-0000-000035020000}"/>
    <cellStyle name="20% - Accent3 6 3" xfId="973" xr:uid="{00000000-0005-0000-0000-000036020000}"/>
    <cellStyle name="20% - Accent3 6 3 2" xfId="2469" xr:uid="{00000000-0005-0000-0000-000037020000}"/>
    <cellStyle name="20% - Accent3 6 4" xfId="1721" xr:uid="{00000000-0005-0000-0000-000038020000}"/>
    <cellStyle name="20% - Accent3 7" xfId="412" xr:uid="{00000000-0005-0000-0000-000039020000}"/>
    <cellStyle name="20% - Accent3 7 2" xfId="1160" xr:uid="{00000000-0005-0000-0000-00003A020000}"/>
    <cellStyle name="20% - Accent3 7 2 2" xfId="2656" xr:uid="{00000000-0005-0000-0000-00003B020000}"/>
    <cellStyle name="20% - Accent3 7 3" xfId="1908" xr:uid="{00000000-0005-0000-0000-00003C020000}"/>
    <cellStyle name="20% - Accent3 8" xfId="786" xr:uid="{00000000-0005-0000-0000-00003D020000}"/>
    <cellStyle name="20% - Accent3 8 2" xfId="2282" xr:uid="{00000000-0005-0000-0000-00003E020000}"/>
    <cellStyle name="20% - Accent3 9" xfId="1534" xr:uid="{00000000-0005-0000-0000-00003F020000}"/>
    <cellStyle name="20% - Accent4" xfId="4" builtinId="42" customBuiltin="1"/>
    <cellStyle name="20% - Accent4 2" xfId="54" xr:uid="{00000000-0005-0000-0000-000041020000}"/>
    <cellStyle name="20% - Accent4 2 2" xfId="89" xr:uid="{00000000-0005-0000-0000-000042020000}"/>
    <cellStyle name="20% - Accent4 2 2 2" xfId="183" xr:uid="{00000000-0005-0000-0000-000043020000}"/>
    <cellStyle name="20% - Accent4 2 2 2 2" xfId="370" xr:uid="{00000000-0005-0000-0000-000044020000}"/>
    <cellStyle name="20% - Accent4 2 2 2 2 2" xfId="744" xr:uid="{00000000-0005-0000-0000-000045020000}"/>
    <cellStyle name="20% - Accent4 2 2 2 2 2 2" xfId="1492" xr:uid="{00000000-0005-0000-0000-000046020000}"/>
    <cellStyle name="20% - Accent4 2 2 2 2 2 2 2" xfId="2988" xr:uid="{00000000-0005-0000-0000-000047020000}"/>
    <cellStyle name="20% - Accent4 2 2 2 2 2 3" xfId="2240" xr:uid="{00000000-0005-0000-0000-000048020000}"/>
    <cellStyle name="20% - Accent4 2 2 2 2 3" xfId="1118" xr:uid="{00000000-0005-0000-0000-000049020000}"/>
    <cellStyle name="20% - Accent4 2 2 2 2 3 2" xfId="2614" xr:uid="{00000000-0005-0000-0000-00004A020000}"/>
    <cellStyle name="20% - Accent4 2 2 2 2 4" xfId="1866" xr:uid="{00000000-0005-0000-0000-00004B020000}"/>
    <cellStyle name="20% - Accent4 2 2 2 3" xfId="557" xr:uid="{00000000-0005-0000-0000-00004C020000}"/>
    <cellStyle name="20% - Accent4 2 2 2 3 2" xfId="1305" xr:uid="{00000000-0005-0000-0000-00004D020000}"/>
    <cellStyle name="20% - Accent4 2 2 2 3 2 2" xfId="2801" xr:uid="{00000000-0005-0000-0000-00004E020000}"/>
    <cellStyle name="20% - Accent4 2 2 2 3 3" xfId="2053" xr:uid="{00000000-0005-0000-0000-00004F020000}"/>
    <cellStyle name="20% - Accent4 2 2 2 4" xfId="931" xr:uid="{00000000-0005-0000-0000-000050020000}"/>
    <cellStyle name="20% - Accent4 2 2 2 4 2" xfId="2427" xr:uid="{00000000-0005-0000-0000-000051020000}"/>
    <cellStyle name="20% - Accent4 2 2 2 5" xfId="1679" xr:uid="{00000000-0005-0000-0000-000052020000}"/>
    <cellStyle name="20% - Accent4 2 2 3" xfId="276" xr:uid="{00000000-0005-0000-0000-000053020000}"/>
    <cellStyle name="20% - Accent4 2 2 3 2" xfId="650" xr:uid="{00000000-0005-0000-0000-000054020000}"/>
    <cellStyle name="20% - Accent4 2 2 3 2 2" xfId="1398" xr:uid="{00000000-0005-0000-0000-000055020000}"/>
    <cellStyle name="20% - Accent4 2 2 3 2 2 2" xfId="2894" xr:uid="{00000000-0005-0000-0000-000056020000}"/>
    <cellStyle name="20% - Accent4 2 2 3 2 3" xfId="2146" xr:uid="{00000000-0005-0000-0000-000057020000}"/>
    <cellStyle name="20% - Accent4 2 2 3 3" xfId="1024" xr:uid="{00000000-0005-0000-0000-000058020000}"/>
    <cellStyle name="20% - Accent4 2 2 3 3 2" xfId="2520" xr:uid="{00000000-0005-0000-0000-000059020000}"/>
    <cellStyle name="20% - Accent4 2 2 3 4" xfId="1772" xr:uid="{00000000-0005-0000-0000-00005A020000}"/>
    <cellStyle name="20% - Accent4 2 2 4" xfId="463" xr:uid="{00000000-0005-0000-0000-00005B020000}"/>
    <cellStyle name="20% - Accent4 2 2 4 2" xfId="1211" xr:uid="{00000000-0005-0000-0000-00005C020000}"/>
    <cellStyle name="20% - Accent4 2 2 4 2 2" xfId="2707" xr:uid="{00000000-0005-0000-0000-00005D020000}"/>
    <cellStyle name="20% - Accent4 2 2 4 3" xfId="1959" xr:uid="{00000000-0005-0000-0000-00005E020000}"/>
    <cellStyle name="20% - Accent4 2 2 5" xfId="837" xr:uid="{00000000-0005-0000-0000-00005F020000}"/>
    <cellStyle name="20% - Accent4 2 2 5 2" xfId="2333" xr:uid="{00000000-0005-0000-0000-000060020000}"/>
    <cellStyle name="20% - Accent4 2 2 6" xfId="1585" xr:uid="{00000000-0005-0000-0000-000061020000}"/>
    <cellStyle name="20% - Accent4 2 3" xfId="121" xr:uid="{00000000-0005-0000-0000-000062020000}"/>
    <cellStyle name="20% - Accent4 2 3 2" xfId="215" xr:uid="{00000000-0005-0000-0000-000063020000}"/>
    <cellStyle name="20% - Accent4 2 3 2 2" xfId="402" xr:uid="{00000000-0005-0000-0000-000064020000}"/>
    <cellStyle name="20% - Accent4 2 3 2 2 2" xfId="776" xr:uid="{00000000-0005-0000-0000-000065020000}"/>
    <cellStyle name="20% - Accent4 2 3 2 2 2 2" xfId="1524" xr:uid="{00000000-0005-0000-0000-000066020000}"/>
    <cellStyle name="20% - Accent4 2 3 2 2 2 2 2" xfId="3020" xr:uid="{00000000-0005-0000-0000-000067020000}"/>
    <cellStyle name="20% - Accent4 2 3 2 2 2 3" xfId="2272" xr:uid="{00000000-0005-0000-0000-000068020000}"/>
    <cellStyle name="20% - Accent4 2 3 2 2 3" xfId="1150" xr:uid="{00000000-0005-0000-0000-000069020000}"/>
    <cellStyle name="20% - Accent4 2 3 2 2 3 2" xfId="2646" xr:uid="{00000000-0005-0000-0000-00006A020000}"/>
    <cellStyle name="20% - Accent4 2 3 2 2 4" xfId="1898" xr:uid="{00000000-0005-0000-0000-00006B020000}"/>
    <cellStyle name="20% - Accent4 2 3 2 3" xfId="589" xr:uid="{00000000-0005-0000-0000-00006C020000}"/>
    <cellStyle name="20% - Accent4 2 3 2 3 2" xfId="1337" xr:uid="{00000000-0005-0000-0000-00006D020000}"/>
    <cellStyle name="20% - Accent4 2 3 2 3 2 2" xfId="2833" xr:uid="{00000000-0005-0000-0000-00006E020000}"/>
    <cellStyle name="20% - Accent4 2 3 2 3 3" xfId="2085" xr:uid="{00000000-0005-0000-0000-00006F020000}"/>
    <cellStyle name="20% - Accent4 2 3 2 4" xfId="963" xr:uid="{00000000-0005-0000-0000-000070020000}"/>
    <cellStyle name="20% - Accent4 2 3 2 4 2" xfId="2459" xr:uid="{00000000-0005-0000-0000-000071020000}"/>
    <cellStyle name="20% - Accent4 2 3 2 5" xfId="1711" xr:uid="{00000000-0005-0000-0000-000072020000}"/>
    <cellStyle name="20% - Accent4 2 3 3" xfId="308" xr:uid="{00000000-0005-0000-0000-000073020000}"/>
    <cellStyle name="20% - Accent4 2 3 3 2" xfId="682" xr:uid="{00000000-0005-0000-0000-000074020000}"/>
    <cellStyle name="20% - Accent4 2 3 3 2 2" xfId="1430" xr:uid="{00000000-0005-0000-0000-000075020000}"/>
    <cellStyle name="20% - Accent4 2 3 3 2 2 2" xfId="2926" xr:uid="{00000000-0005-0000-0000-000076020000}"/>
    <cellStyle name="20% - Accent4 2 3 3 2 3" xfId="2178" xr:uid="{00000000-0005-0000-0000-000077020000}"/>
    <cellStyle name="20% - Accent4 2 3 3 3" xfId="1056" xr:uid="{00000000-0005-0000-0000-000078020000}"/>
    <cellStyle name="20% - Accent4 2 3 3 3 2" xfId="2552" xr:uid="{00000000-0005-0000-0000-000079020000}"/>
    <cellStyle name="20% - Accent4 2 3 3 4" xfId="1804" xr:uid="{00000000-0005-0000-0000-00007A020000}"/>
    <cellStyle name="20% - Accent4 2 3 4" xfId="495" xr:uid="{00000000-0005-0000-0000-00007B020000}"/>
    <cellStyle name="20% - Accent4 2 3 4 2" xfId="1243" xr:uid="{00000000-0005-0000-0000-00007C020000}"/>
    <cellStyle name="20% - Accent4 2 3 4 2 2" xfId="2739" xr:uid="{00000000-0005-0000-0000-00007D020000}"/>
    <cellStyle name="20% - Accent4 2 3 4 3" xfId="1991" xr:uid="{00000000-0005-0000-0000-00007E020000}"/>
    <cellStyle name="20% - Accent4 2 3 5" xfId="869" xr:uid="{00000000-0005-0000-0000-00007F020000}"/>
    <cellStyle name="20% - Accent4 2 3 5 2" xfId="2365" xr:uid="{00000000-0005-0000-0000-000080020000}"/>
    <cellStyle name="20% - Accent4 2 3 6" xfId="1617" xr:uid="{00000000-0005-0000-0000-000081020000}"/>
    <cellStyle name="20% - Accent4 2 4" xfId="153" xr:uid="{00000000-0005-0000-0000-000082020000}"/>
    <cellStyle name="20% - Accent4 2 4 2" xfId="340" xr:uid="{00000000-0005-0000-0000-000083020000}"/>
    <cellStyle name="20% - Accent4 2 4 2 2" xfId="714" xr:uid="{00000000-0005-0000-0000-000084020000}"/>
    <cellStyle name="20% - Accent4 2 4 2 2 2" xfId="1462" xr:uid="{00000000-0005-0000-0000-000085020000}"/>
    <cellStyle name="20% - Accent4 2 4 2 2 2 2" xfId="2958" xr:uid="{00000000-0005-0000-0000-000086020000}"/>
    <cellStyle name="20% - Accent4 2 4 2 2 3" xfId="2210" xr:uid="{00000000-0005-0000-0000-000087020000}"/>
    <cellStyle name="20% - Accent4 2 4 2 3" xfId="1088" xr:uid="{00000000-0005-0000-0000-000088020000}"/>
    <cellStyle name="20% - Accent4 2 4 2 3 2" xfId="2584" xr:uid="{00000000-0005-0000-0000-000089020000}"/>
    <cellStyle name="20% - Accent4 2 4 2 4" xfId="1836" xr:uid="{00000000-0005-0000-0000-00008A020000}"/>
    <cellStyle name="20% - Accent4 2 4 3" xfId="527" xr:uid="{00000000-0005-0000-0000-00008B020000}"/>
    <cellStyle name="20% - Accent4 2 4 3 2" xfId="1275" xr:uid="{00000000-0005-0000-0000-00008C020000}"/>
    <cellStyle name="20% - Accent4 2 4 3 2 2" xfId="2771" xr:uid="{00000000-0005-0000-0000-00008D020000}"/>
    <cellStyle name="20% - Accent4 2 4 3 3" xfId="2023" xr:uid="{00000000-0005-0000-0000-00008E020000}"/>
    <cellStyle name="20% - Accent4 2 4 4" xfId="901" xr:uid="{00000000-0005-0000-0000-00008F020000}"/>
    <cellStyle name="20% - Accent4 2 4 4 2" xfId="2397" xr:uid="{00000000-0005-0000-0000-000090020000}"/>
    <cellStyle name="20% - Accent4 2 4 5" xfId="1649" xr:uid="{00000000-0005-0000-0000-000091020000}"/>
    <cellStyle name="20% - Accent4 2 5" xfId="246" xr:uid="{00000000-0005-0000-0000-000092020000}"/>
    <cellStyle name="20% - Accent4 2 5 2" xfId="620" xr:uid="{00000000-0005-0000-0000-000093020000}"/>
    <cellStyle name="20% - Accent4 2 5 2 2" xfId="1368" xr:uid="{00000000-0005-0000-0000-000094020000}"/>
    <cellStyle name="20% - Accent4 2 5 2 2 2" xfId="2864" xr:uid="{00000000-0005-0000-0000-000095020000}"/>
    <cellStyle name="20% - Accent4 2 5 2 3" xfId="2116" xr:uid="{00000000-0005-0000-0000-000096020000}"/>
    <cellStyle name="20% - Accent4 2 5 3" xfId="994" xr:uid="{00000000-0005-0000-0000-000097020000}"/>
    <cellStyle name="20% - Accent4 2 5 3 2" xfId="2490" xr:uid="{00000000-0005-0000-0000-000098020000}"/>
    <cellStyle name="20% - Accent4 2 5 4" xfId="1742" xr:uid="{00000000-0005-0000-0000-000099020000}"/>
    <cellStyle name="20% - Accent4 2 6" xfId="433" xr:uid="{00000000-0005-0000-0000-00009A020000}"/>
    <cellStyle name="20% - Accent4 2 6 2" xfId="1181" xr:uid="{00000000-0005-0000-0000-00009B020000}"/>
    <cellStyle name="20% - Accent4 2 6 2 2" xfId="2677" xr:uid="{00000000-0005-0000-0000-00009C020000}"/>
    <cellStyle name="20% - Accent4 2 6 3" xfId="1929" xr:uid="{00000000-0005-0000-0000-00009D020000}"/>
    <cellStyle name="20% - Accent4 2 7" xfId="807" xr:uid="{00000000-0005-0000-0000-00009E020000}"/>
    <cellStyle name="20% - Accent4 2 7 2" xfId="2303" xr:uid="{00000000-0005-0000-0000-00009F020000}"/>
    <cellStyle name="20% - Accent4 2 8" xfId="1555" xr:uid="{00000000-0005-0000-0000-0000A0020000}"/>
    <cellStyle name="20% - Accent4 3" xfId="69" xr:uid="{00000000-0005-0000-0000-0000A1020000}"/>
    <cellStyle name="20% - Accent4 3 2" xfId="163" xr:uid="{00000000-0005-0000-0000-0000A2020000}"/>
    <cellStyle name="20% - Accent4 3 2 2" xfId="350" xr:uid="{00000000-0005-0000-0000-0000A3020000}"/>
    <cellStyle name="20% - Accent4 3 2 2 2" xfId="724" xr:uid="{00000000-0005-0000-0000-0000A4020000}"/>
    <cellStyle name="20% - Accent4 3 2 2 2 2" xfId="1472" xr:uid="{00000000-0005-0000-0000-0000A5020000}"/>
    <cellStyle name="20% - Accent4 3 2 2 2 2 2" xfId="2968" xr:uid="{00000000-0005-0000-0000-0000A6020000}"/>
    <cellStyle name="20% - Accent4 3 2 2 2 3" xfId="2220" xr:uid="{00000000-0005-0000-0000-0000A7020000}"/>
    <cellStyle name="20% - Accent4 3 2 2 3" xfId="1098" xr:uid="{00000000-0005-0000-0000-0000A8020000}"/>
    <cellStyle name="20% - Accent4 3 2 2 3 2" xfId="2594" xr:uid="{00000000-0005-0000-0000-0000A9020000}"/>
    <cellStyle name="20% - Accent4 3 2 2 4" xfId="1846" xr:uid="{00000000-0005-0000-0000-0000AA020000}"/>
    <cellStyle name="20% - Accent4 3 2 3" xfId="537" xr:uid="{00000000-0005-0000-0000-0000AB020000}"/>
    <cellStyle name="20% - Accent4 3 2 3 2" xfId="1285" xr:uid="{00000000-0005-0000-0000-0000AC020000}"/>
    <cellStyle name="20% - Accent4 3 2 3 2 2" xfId="2781" xr:uid="{00000000-0005-0000-0000-0000AD020000}"/>
    <cellStyle name="20% - Accent4 3 2 3 3" xfId="2033" xr:uid="{00000000-0005-0000-0000-0000AE020000}"/>
    <cellStyle name="20% - Accent4 3 2 4" xfId="911" xr:uid="{00000000-0005-0000-0000-0000AF020000}"/>
    <cellStyle name="20% - Accent4 3 2 4 2" xfId="2407" xr:uid="{00000000-0005-0000-0000-0000B0020000}"/>
    <cellStyle name="20% - Accent4 3 2 5" xfId="1659" xr:uid="{00000000-0005-0000-0000-0000B1020000}"/>
    <cellStyle name="20% - Accent4 3 3" xfId="256" xr:uid="{00000000-0005-0000-0000-0000B2020000}"/>
    <cellStyle name="20% - Accent4 3 3 2" xfId="630" xr:uid="{00000000-0005-0000-0000-0000B3020000}"/>
    <cellStyle name="20% - Accent4 3 3 2 2" xfId="1378" xr:uid="{00000000-0005-0000-0000-0000B4020000}"/>
    <cellStyle name="20% - Accent4 3 3 2 2 2" xfId="2874" xr:uid="{00000000-0005-0000-0000-0000B5020000}"/>
    <cellStyle name="20% - Accent4 3 3 2 3" xfId="2126" xr:uid="{00000000-0005-0000-0000-0000B6020000}"/>
    <cellStyle name="20% - Accent4 3 3 3" xfId="1004" xr:uid="{00000000-0005-0000-0000-0000B7020000}"/>
    <cellStyle name="20% - Accent4 3 3 3 2" xfId="2500" xr:uid="{00000000-0005-0000-0000-0000B8020000}"/>
    <cellStyle name="20% - Accent4 3 3 4" xfId="1752" xr:uid="{00000000-0005-0000-0000-0000B9020000}"/>
    <cellStyle name="20% - Accent4 3 4" xfId="443" xr:uid="{00000000-0005-0000-0000-0000BA020000}"/>
    <cellStyle name="20% - Accent4 3 4 2" xfId="1191" xr:uid="{00000000-0005-0000-0000-0000BB020000}"/>
    <cellStyle name="20% - Accent4 3 4 2 2" xfId="2687" xr:uid="{00000000-0005-0000-0000-0000BC020000}"/>
    <cellStyle name="20% - Accent4 3 4 3" xfId="1939" xr:uid="{00000000-0005-0000-0000-0000BD020000}"/>
    <cellStyle name="20% - Accent4 3 5" xfId="817" xr:uid="{00000000-0005-0000-0000-0000BE020000}"/>
    <cellStyle name="20% - Accent4 3 5 2" xfId="2313" xr:uid="{00000000-0005-0000-0000-0000BF020000}"/>
    <cellStyle name="20% - Accent4 3 6" xfId="1565" xr:uid="{00000000-0005-0000-0000-0000C0020000}"/>
    <cellStyle name="20% - Accent4 4" xfId="105" xr:uid="{00000000-0005-0000-0000-0000C1020000}"/>
    <cellStyle name="20% - Accent4 4 2" xfId="199" xr:uid="{00000000-0005-0000-0000-0000C2020000}"/>
    <cellStyle name="20% - Accent4 4 2 2" xfId="386" xr:uid="{00000000-0005-0000-0000-0000C3020000}"/>
    <cellStyle name="20% - Accent4 4 2 2 2" xfId="760" xr:uid="{00000000-0005-0000-0000-0000C4020000}"/>
    <cellStyle name="20% - Accent4 4 2 2 2 2" xfId="1508" xr:uid="{00000000-0005-0000-0000-0000C5020000}"/>
    <cellStyle name="20% - Accent4 4 2 2 2 2 2" xfId="3004" xr:uid="{00000000-0005-0000-0000-0000C6020000}"/>
    <cellStyle name="20% - Accent4 4 2 2 2 3" xfId="2256" xr:uid="{00000000-0005-0000-0000-0000C7020000}"/>
    <cellStyle name="20% - Accent4 4 2 2 3" xfId="1134" xr:uid="{00000000-0005-0000-0000-0000C8020000}"/>
    <cellStyle name="20% - Accent4 4 2 2 3 2" xfId="2630" xr:uid="{00000000-0005-0000-0000-0000C9020000}"/>
    <cellStyle name="20% - Accent4 4 2 2 4" xfId="1882" xr:uid="{00000000-0005-0000-0000-0000CA020000}"/>
    <cellStyle name="20% - Accent4 4 2 3" xfId="573" xr:uid="{00000000-0005-0000-0000-0000CB020000}"/>
    <cellStyle name="20% - Accent4 4 2 3 2" xfId="1321" xr:uid="{00000000-0005-0000-0000-0000CC020000}"/>
    <cellStyle name="20% - Accent4 4 2 3 2 2" xfId="2817" xr:uid="{00000000-0005-0000-0000-0000CD020000}"/>
    <cellStyle name="20% - Accent4 4 2 3 3" xfId="2069" xr:uid="{00000000-0005-0000-0000-0000CE020000}"/>
    <cellStyle name="20% - Accent4 4 2 4" xfId="947" xr:uid="{00000000-0005-0000-0000-0000CF020000}"/>
    <cellStyle name="20% - Accent4 4 2 4 2" xfId="2443" xr:uid="{00000000-0005-0000-0000-0000D0020000}"/>
    <cellStyle name="20% - Accent4 4 2 5" xfId="1695" xr:uid="{00000000-0005-0000-0000-0000D1020000}"/>
    <cellStyle name="20% - Accent4 4 3" xfId="292" xr:uid="{00000000-0005-0000-0000-0000D2020000}"/>
    <cellStyle name="20% - Accent4 4 3 2" xfId="666" xr:uid="{00000000-0005-0000-0000-0000D3020000}"/>
    <cellStyle name="20% - Accent4 4 3 2 2" xfId="1414" xr:uid="{00000000-0005-0000-0000-0000D4020000}"/>
    <cellStyle name="20% - Accent4 4 3 2 2 2" xfId="2910" xr:uid="{00000000-0005-0000-0000-0000D5020000}"/>
    <cellStyle name="20% - Accent4 4 3 2 3" xfId="2162" xr:uid="{00000000-0005-0000-0000-0000D6020000}"/>
    <cellStyle name="20% - Accent4 4 3 3" xfId="1040" xr:uid="{00000000-0005-0000-0000-0000D7020000}"/>
    <cellStyle name="20% - Accent4 4 3 3 2" xfId="2536" xr:uid="{00000000-0005-0000-0000-0000D8020000}"/>
    <cellStyle name="20% - Accent4 4 3 4" xfId="1788" xr:uid="{00000000-0005-0000-0000-0000D9020000}"/>
    <cellStyle name="20% - Accent4 4 4" xfId="479" xr:uid="{00000000-0005-0000-0000-0000DA020000}"/>
    <cellStyle name="20% - Accent4 4 4 2" xfId="1227" xr:uid="{00000000-0005-0000-0000-0000DB020000}"/>
    <cellStyle name="20% - Accent4 4 4 2 2" xfId="2723" xr:uid="{00000000-0005-0000-0000-0000DC020000}"/>
    <cellStyle name="20% - Accent4 4 4 3" xfId="1975" xr:uid="{00000000-0005-0000-0000-0000DD020000}"/>
    <cellStyle name="20% - Accent4 4 5" xfId="853" xr:uid="{00000000-0005-0000-0000-0000DE020000}"/>
    <cellStyle name="20% - Accent4 4 5 2" xfId="2349" xr:uid="{00000000-0005-0000-0000-0000DF020000}"/>
    <cellStyle name="20% - Accent4 4 6" xfId="1601" xr:uid="{00000000-0005-0000-0000-0000E0020000}"/>
    <cellStyle name="20% - Accent4 5" xfId="137" xr:uid="{00000000-0005-0000-0000-0000E1020000}"/>
    <cellStyle name="20% - Accent4 5 2" xfId="324" xr:uid="{00000000-0005-0000-0000-0000E2020000}"/>
    <cellStyle name="20% - Accent4 5 2 2" xfId="698" xr:uid="{00000000-0005-0000-0000-0000E3020000}"/>
    <cellStyle name="20% - Accent4 5 2 2 2" xfId="1446" xr:uid="{00000000-0005-0000-0000-0000E4020000}"/>
    <cellStyle name="20% - Accent4 5 2 2 2 2" xfId="2942" xr:uid="{00000000-0005-0000-0000-0000E5020000}"/>
    <cellStyle name="20% - Accent4 5 2 2 3" xfId="2194" xr:uid="{00000000-0005-0000-0000-0000E6020000}"/>
    <cellStyle name="20% - Accent4 5 2 3" xfId="1072" xr:uid="{00000000-0005-0000-0000-0000E7020000}"/>
    <cellStyle name="20% - Accent4 5 2 3 2" xfId="2568" xr:uid="{00000000-0005-0000-0000-0000E8020000}"/>
    <cellStyle name="20% - Accent4 5 2 4" xfId="1820" xr:uid="{00000000-0005-0000-0000-0000E9020000}"/>
    <cellStyle name="20% - Accent4 5 3" xfId="511" xr:uid="{00000000-0005-0000-0000-0000EA020000}"/>
    <cellStyle name="20% - Accent4 5 3 2" xfId="1259" xr:uid="{00000000-0005-0000-0000-0000EB020000}"/>
    <cellStyle name="20% - Accent4 5 3 2 2" xfId="2755" xr:uid="{00000000-0005-0000-0000-0000EC020000}"/>
    <cellStyle name="20% - Accent4 5 3 3" xfId="2007" xr:uid="{00000000-0005-0000-0000-0000ED020000}"/>
    <cellStyle name="20% - Accent4 5 4" xfId="885" xr:uid="{00000000-0005-0000-0000-0000EE020000}"/>
    <cellStyle name="20% - Accent4 5 4 2" xfId="2381" xr:uid="{00000000-0005-0000-0000-0000EF020000}"/>
    <cellStyle name="20% - Accent4 5 5" xfId="1633" xr:uid="{00000000-0005-0000-0000-0000F0020000}"/>
    <cellStyle name="20% - Accent4 6" xfId="226" xr:uid="{00000000-0005-0000-0000-0000F1020000}"/>
    <cellStyle name="20% - Accent4 6 2" xfId="600" xr:uid="{00000000-0005-0000-0000-0000F2020000}"/>
    <cellStyle name="20% - Accent4 6 2 2" xfId="1348" xr:uid="{00000000-0005-0000-0000-0000F3020000}"/>
    <cellStyle name="20% - Accent4 6 2 2 2" xfId="2844" xr:uid="{00000000-0005-0000-0000-0000F4020000}"/>
    <cellStyle name="20% - Accent4 6 2 3" xfId="2096" xr:uid="{00000000-0005-0000-0000-0000F5020000}"/>
    <cellStyle name="20% - Accent4 6 3" xfId="974" xr:uid="{00000000-0005-0000-0000-0000F6020000}"/>
    <cellStyle name="20% - Accent4 6 3 2" xfId="2470" xr:uid="{00000000-0005-0000-0000-0000F7020000}"/>
    <cellStyle name="20% - Accent4 6 4" xfId="1722" xr:uid="{00000000-0005-0000-0000-0000F8020000}"/>
    <cellStyle name="20% - Accent4 7" xfId="413" xr:uid="{00000000-0005-0000-0000-0000F9020000}"/>
    <cellStyle name="20% - Accent4 7 2" xfId="1161" xr:uid="{00000000-0005-0000-0000-0000FA020000}"/>
    <cellStyle name="20% - Accent4 7 2 2" xfId="2657" xr:uid="{00000000-0005-0000-0000-0000FB020000}"/>
    <cellStyle name="20% - Accent4 7 3" xfId="1909" xr:uid="{00000000-0005-0000-0000-0000FC020000}"/>
    <cellStyle name="20% - Accent4 8" xfId="787" xr:uid="{00000000-0005-0000-0000-0000FD020000}"/>
    <cellStyle name="20% - Accent4 8 2" xfId="2283" xr:uid="{00000000-0005-0000-0000-0000FE020000}"/>
    <cellStyle name="20% - Accent4 9" xfId="1535" xr:uid="{00000000-0005-0000-0000-0000FF020000}"/>
    <cellStyle name="20% - Accent5" xfId="5" builtinId="46" customBuiltin="1"/>
    <cellStyle name="20% - Accent5 2" xfId="56" xr:uid="{00000000-0005-0000-0000-000001030000}"/>
    <cellStyle name="20% - Accent5 2 2" xfId="91" xr:uid="{00000000-0005-0000-0000-000002030000}"/>
    <cellStyle name="20% - Accent5 2 2 2" xfId="185" xr:uid="{00000000-0005-0000-0000-000003030000}"/>
    <cellStyle name="20% - Accent5 2 2 2 2" xfId="372" xr:uid="{00000000-0005-0000-0000-000004030000}"/>
    <cellStyle name="20% - Accent5 2 2 2 2 2" xfId="746" xr:uid="{00000000-0005-0000-0000-000005030000}"/>
    <cellStyle name="20% - Accent5 2 2 2 2 2 2" xfId="1494" xr:uid="{00000000-0005-0000-0000-000006030000}"/>
    <cellStyle name="20% - Accent5 2 2 2 2 2 2 2" xfId="2990" xr:uid="{00000000-0005-0000-0000-000007030000}"/>
    <cellStyle name="20% - Accent5 2 2 2 2 2 3" xfId="2242" xr:uid="{00000000-0005-0000-0000-000008030000}"/>
    <cellStyle name="20% - Accent5 2 2 2 2 3" xfId="1120" xr:uid="{00000000-0005-0000-0000-000009030000}"/>
    <cellStyle name="20% - Accent5 2 2 2 2 3 2" xfId="2616" xr:uid="{00000000-0005-0000-0000-00000A030000}"/>
    <cellStyle name="20% - Accent5 2 2 2 2 4" xfId="1868" xr:uid="{00000000-0005-0000-0000-00000B030000}"/>
    <cellStyle name="20% - Accent5 2 2 2 3" xfId="559" xr:uid="{00000000-0005-0000-0000-00000C030000}"/>
    <cellStyle name="20% - Accent5 2 2 2 3 2" xfId="1307" xr:uid="{00000000-0005-0000-0000-00000D030000}"/>
    <cellStyle name="20% - Accent5 2 2 2 3 2 2" xfId="2803" xr:uid="{00000000-0005-0000-0000-00000E030000}"/>
    <cellStyle name="20% - Accent5 2 2 2 3 3" xfId="2055" xr:uid="{00000000-0005-0000-0000-00000F030000}"/>
    <cellStyle name="20% - Accent5 2 2 2 4" xfId="933" xr:uid="{00000000-0005-0000-0000-000010030000}"/>
    <cellStyle name="20% - Accent5 2 2 2 4 2" xfId="2429" xr:uid="{00000000-0005-0000-0000-000011030000}"/>
    <cellStyle name="20% - Accent5 2 2 2 5" xfId="1681" xr:uid="{00000000-0005-0000-0000-000012030000}"/>
    <cellStyle name="20% - Accent5 2 2 3" xfId="278" xr:uid="{00000000-0005-0000-0000-000013030000}"/>
    <cellStyle name="20% - Accent5 2 2 3 2" xfId="652" xr:uid="{00000000-0005-0000-0000-000014030000}"/>
    <cellStyle name="20% - Accent5 2 2 3 2 2" xfId="1400" xr:uid="{00000000-0005-0000-0000-000015030000}"/>
    <cellStyle name="20% - Accent5 2 2 3 2 2 2" xfId="2896" xr:uid="{00000000-0005-0000-0000-000016030000}"/>
    <cellStyle name="20% - Accent5 2 2 3 2 3" xfId="2148" xr:uid="{00000000-0005-0000-0000-000017030000}"/>
    <cellStyle name="20% - Accent5 2 2 3 3" xfId="1026" xr:uid="{00000000-0005-0000-0000-000018030000}"/>
    <cellStyle name="20% - Accent5 2 2 3 3 2" xfId="2522" xr:uid="{00000000-0005-0000-0000-000019030000}"/>
    <cellStyle name="20% - Accent5 2 2 3 4" xfId="1774" xr:uid="{00000000-0005-0000-0000-00001A030000}"/>
    <cellStyle name="20% - Accent5 2 2 4" xfId="465" xr:uid="{00000000-0005-0000-0000-00001B030000}"/>
    <cellStyle name="20% - Accent5 2 2 4 2" xfId="1213" xr:uid="{00000000-0005-0000-0000-00001C030000}"/>
    <cellStyle name="20% - Accent5 2 2 4 2 2" xfId="2709" xr:uid="{00000000-0005-0000-0000-00001D030000}"/>
    <cellStyle name="20% - Accent5 2 2 4 3" xfId="1961" xr:uid="{00000000-0005-0000-0000-00001E030000}"/>
    <cellStyle name="20% - Accent5 2 2 5" xfId="839" xr:uid="{00000000-0005-0000-0000-00001F030000}"/>
    <cellStyle name="20% - Accent5 2 2 5 2" xfId="2335" xr:uid="{00000000-0005-0000-0000-000020030000}"/>
    <cellStyle name="20% - Accent5 2 2 6" xfId="1587" xr:uid="{00000000-0005-0000-0000-000021030000}"/>
    <cellStyle name="20% - Accent5 2 3" xfId="123" xr:uid="{00000000-0005-0000-0000-000022030000}"/>
    <cellStyle name="20% - Accent5 2 3 2" xfId="217" xr:uid="{00000000-0005-0000-0000-000023030000}"/>
    <cellStyle name="20% - Accent5 2 3 2 2" xfId="404" xr:uid="{00000000-0005-0000-0000-000024030000}"/>
    <cellStyle name="20% - Accent5 2 3 2 2 2" xfId="778" xr:uid="{00000000-0005-0000-0000-000025030000}"/>
    <cellStyle name="20% - Accent5 2 3 2 2 2 2" xfId="1526" xr:uid="{00000000-0005-0000-0000-000026030000}"/>
    <cellStyle name="20% - Accent5 2 3 2 2 2 2 2" xfId="3022" xr:uid="{00000000-0005-0000-0000-000027030000}"/>
    <cellStyle name="20% - Accent5 2 3 2 2 2 3" xfId="2274" xr:uid="{00000000-0005-0000-0000-000028030000}"/>
    <cellStyle name="20% - Accent5 2 3 2 2 3" xfId="1152" xr:uid="{00000000-0005-0000-0000-000029030000}"/>
    <cellStyle name="20% - Accent5 2 3 2 2 3 2" xfId="2648" xr:uid="{00000000-0005-0000-0000-00002A030000}"/>
    <cellStyle name="20% - Accent5 2 3 2 2 4" xfId="1900" xr:uid="{00000000-0005-0000-0000-00002B030000}"/>
    <cellStyle name="20% - Accent5 2 3 2 3" xfId="591" xr:uid="{00000000-0005-0000-0000-00002C030000}"/>
    <cellStyle name="20% - Accent5 2 3 2 3 2" xfId="1339" xr:uid="{00000000-0005-0000-0000-00002D030000}"/>
    <cellStyle name="20% - Accent5 2 3 2 3 2 2" xfId="2835" xr:uid="{00000000-0005-0000-0000-00002E030000}"/>
    <cellStyle name="20% - Accent5 2 3 2 3 3" xfId="2087" xr:uid="{00000000-0005-0000-0000-00002F030000}"/>
    <cellStyle name="20% - Accent5 2 3 2 4" xfId="965" xr:uid="{00000000-0005-0000-0000-000030030000}"/>
    <cellStyle name="20% - Accent5 2 3 2 4 2" xfId="2461" xr:uid="{00000000-0005-0000-0000-000031030000}"/>
    <cellStyle name="20% - Accent5 2 3 2 5" xfId="1713" xr:uid="{00000000-0005-0000-0000-000032030000}"/>
    <cellStyle name="20% - Accent5 2 3 3" xfId="310" xr:uid="{00000000-0005-0000-0000-000033030000}"/>
    <cellStyle name="20% - Accent5 2 3 3 2" xfId="684" xr:uid="{00000000-0005-0000-0000-000034030000}"/>
    <cellStyle name="20% - Accent5 2 3 3 2 2" xfId="1432" xr:uid="{00000000-0005-0000-0000-000035030000}"/>
    <cellStyle name="20% - Accent5 2 3 3 2 2 2" xfId="2928" xr:uid="{00000000-0005-0000-0000-000036030000}"/>
    <cellStyle name="20% - Accent5 2 3 3 2 3" xfId="2180" xr:uid="{00000000-0005-0000-0000-000037030000}"/>
    <cellStyle name="20% - Accent5 2 3 3 3" xfId="1058" xr:uid="{00000000-0005-0000-0000-000038030000}"/>
    <cellStyle name="20% - Accent5 2 3 3 3 2" xfId="2554" xr:uid="{00000000-0005-0000-0000-000039030000}"/>
    <cellStyle name="20% - Accent5 2 3 3 4" xfId="1806" xr:uid="{00000000-0005-0000-0000-00003A030000}"/>
    <cellStyle name="20% - Accent5 2 3 4" xfId="497" xr:uid="{00000000-0005-0000-0000-00003B030000}"/>
    <cellStyle name="20% - Accent5 2 3 4 2" xfId="1245" xr:uid="{00000000-0005-0000-0000-00003C030000}"/>
    <cellStyle name="20% - Accent5 2 3 4 2 2" xfId="2741" xr:uid="{00000000-0005-0000-0000-00003D030000}"/>
    <cellStyle name="20% - Accent5 2 3 4 3" xfId="1993" xr:uid="{00000000-0005-0000-0000-00003E030000}"/>
    <cellStyle name="20% - Accent5 2 3 5" xfId="871" xr:uid="{00000000-0005-0000-0000-00003F030000}"/>
    <cellStyle name="20% - Accent5 2 3 5 2" xfId="2367" xr:uid="{00000000-0005-0000-0000-000040030000}"/>
    <cellStyle name="20% - Accent5 2 3 6" xfId="1619" xr:uid="{00000000-0005-0000-0000-000041030000}"/>
    <cellStyle name="20% - Accent5 2 4" xfId="155" xr:uid="{00000000-0005-0000-0000-000042030000}"/>
    <cellStyle name="20% - Accent5 2 4 2" xfId="342" xr:uid="{00000000-0005-0000-0000-000043030000}"/>
    <cellStyle name="20% - Accent5 2 4 2 2" xfId="716" xr:uid="{00000000-0005-0000-0000-000044030000}"/>
    <cellStyle name="20% - Accent5 2 4 2 2 2" xfId="1464" xr:uid="{00000000-0005-0000-0000-000045030000}"/>
    <cellStyle name="20% - Accent5 2 4 2 2 2 2" xfId="2960" xr:uid="{00000000-0005-0000-0000-000046030000}"/>
    <cellStyle name="20% - Accent5 2 4 2 2 3" xfId="2212" xr:uid="{00000000-0005-0000-0000-000047030000}"/>
    <cellStyle name="20% - Accent5 2 4 2 3" xfId="1090" xr:uid="{00000000-0005-0000-0000-000048030000}"/>
    <cellStyle name="20% - Accent5 2 4 2 3 2" xfId="2586" xr:uid="{00000000-0005-0000-0000-000049030000}"/>
    <cellStyle name="20% - Accent5 2 4 2 4" xfId="1838" xr:uid="{00000000-0005-0000-0000-00004A030000}"/>
    <cellStyle name="20% - Accent5 2 4 3" xfId="529" xr:uid="{00000000-0005-0000-0000-00004B030000}"/>
    <cellStyle name="20% - Accent5 2 4 3 2" xfId="1277" xr:uid="{00000000-0005-0000-0000-00004C030000}"/>
    <cellStyle name="20% - Accent5 2 4 3 2 2" xfId="2773" xr:uid="{00000000-0005-0000-0000-00004D030000}"/>
    <cellStyle name="20% - Accent5 2 4 3 3" xfId="2025" xr:uid="{00000000-0005-0000-0000-00004E030000}"/>
    <cellStyle name="20% - Accent5 2 4 4" xfId="903" xr:uid="{00000000-0005-0000-0000-00004F030000}"/>
    <cellStyle name="20% - Accent5 2 4 4 2" xfId="2399" xr:uid="{00000000-0005-0000-0000-000050030000}"/>
    <cellStyle name="20% - Accent5 2 4 5" xfId="1651" xr:uid="{00000000-0005-0000-0000-000051030000}"/>
    <cellStyle name="20% - Accent5 2 5" xfId="248" xr:uid="{00000000-0005-0000-0000-000052030000}"/>
    <cellStyle name="20% - Accent5 2 5 2" xfId="622" xr:uid="{00000000-0005-0000-0000-000053030000}"/>
    <cellStyle name="20% - Accent5 2 5 2 2" xfId="1370" xr:uid="{00000000-0005-0000-0000-000054030000}"/>
    <cellStyle name="20% - Accent5 2 5 2 2 2" xfId="2866" xr:uid="{00000000-0005-0000-0000-000055030000}"/>
    <cellStyle name="20% - Accent5 2 5 2 3" xfId="2118" xr:uid="{00000000-0005-0000-0000-000056030000}"/>
    <cellStyle name="20% - Accent5 2 5 3" xfId="996" xr:uid="{00000000-0005-0000-0000-000057030000}"/>
    <cellStyle name="20% - Accent5 2 5 3 2" xfId="2492" xr:uid="{00000000-0005-0000-0000-000058030000}"/>
    <cellStyle name="20% - Accent5 2 5 4" xfId="1744" xr:uid="{00000000-0005-0000-0000-000059030000}"/>
    <cellStyle name="20% - Accent5 2 6" xfId="435" xr:uid="{00000000-0005-0000-0000-00005A030000}"/>
    <cellStyle name="20% - Accent5 2 6 2" xfId="1183" xr:uid="{00000000-0005-0000-0000-00005B030000}"/>
    <cellStyle name="20% - Accent5 2 6 2 2" xfId="2679" xr:uid="{00000000-0005-0000-0000-00005C030000}"/>
    <cellStyle name="20% - Accent5 2 6 3" xfId="1931" xr:uid="{00000000-0005-0000-0000-00005D030000}"/>
    <cellStyle name="20% - Accent5 2 7" xfId="809" xr:uid="{00000000-0005-0000-0000-00005E030000}"/>
    <cellStyle name="20% - Accent5 2 7 2" xfId="2305" xr:uid="{00000000-0005-0000-0000-00005F030000}"/>
    <cellStyle name="20% - Accent5 2 8" xfId="1557" xr:uid="{00000000-0005-0000-0000-000060030000}"/>
    <cellStyle name="20% - Accent5 3" xfId="70" xr:uid="{00000000-0005-0000-0000-000061030000}"/>
    <cellStyle name="20% - Accent5 3 2" xfId="164" xr:uid="{00000000-0005-0000-0000-000062030000}"/>
    <cellStyle name="20% - Accent5 3 2 2" xfId="351" xr:uid="{00000000-0005-0000-0000-000063030000}"/>
    <cellStyle name="20% - Accent5 3 2 2 2" xfId="725" xr:uid="{00000000-0005-0000-0000-000064030000}"/>
    <cellStyle name="20% - Accent5 3 2 2 2 2" xfId="1473" xr:uid="{00000000-0005-0000-0000-000065030000}"/>
    <cellStyle name="20% - Accent5 3 2 2 2 2 2" xfId="2969" xr:uid="{00000000-0005-0000-0000-000066030000}"/>
    <cellStyle name="20% - Accent5 3 2 2 2 3" xfId="2221" xr:uid="{00000000-0005-0000-0000-000067030000}"/>
    <cellStyle name="20% - Accent5 3 2 2 3" xfId="1099" xr:uid="{00000000-0005-0000-0000-000068030000}"/>
    <cellStyle name="20% - Accent5 3 2 2 3 2" xfId="2595" xr:uid="{00000000-0005-0000-0000-000069030000}"/>
    <cellStyle name="20% - Accent5 3 2 2 4" xfId="1847" xr:uid="{00000000-0005-0000-0000-00006A030000}"/>
    <cellStyle name="20% - Accent5 3 2 3" xfId="538" xr:uid="{00000000-0005-0000-0000-00006B030000}"/>
    <cellStyle name="20% - Accent5 3 2 3 2" xfId="1286" xr:uid="{00000000-0005-0000-0000-00006C030000}"/>
    <cellStyle name="20% - Accent5 3 2 3 2 2" xfId="2782" xr:uid="{00000000-0005-0000-0000-00006D030000}"/>
    <cellStyle name="20% - Accent5 3 2 3 3" xfId="2034" xr:uid="{00000000-0005-0000-0000-00006E030000}"/>
    <cellStyle name="20% - Accent5 3 2 4" xfId="912" xr:uid="{00000000-0005-0000-0000-00006F030000}"/>
    <cellStyle name="20% - Accent5 3 2 4 2" xfId="2408" xr:uid="{00000000-0005-0000-0000-000070030000}"/>
    <cellStyle name="20% - Accent5 3 2 5" xfId="1660" xr:uid="{00000000-0005-0000-0000-000071030000}"/>
    <cellStyle name="20% - Accent5 3 3" xfId="257" xr:uid="{00000000-0005-0000-0000-000072030000}"/>
    <cellStyle name="20% - Accent5 3 3 2" xfId="631" xr:uid="{00000000-0005-0000-0000-000073030000}"/>
    <cellStyle name="20% - Accent5 3 3 2 2" xfId="1379" xr:uid="{00000000-0005-0000-0000-000074030000}"/>
    <cellStyle name="20% - Accent5 3 3 2 2 2" xfId="2875" xr:uid="{00000000-0005-0000-0000-000075030000}"/>
    <cellStyle name="20% - Accent5 3 3 2 3" xfId="2127" xr:uid="{00000000-0005-0000-0000-000076030000}"/>
    <cellStyle name="20% - Accent5 3 3 3" xfId="1005" xr:uid="{00000000-0005-0000-0000-000077030000}"/>
    <cellStyle name="20% - Accent5 3 3 3 2" xfId="2501" xr:uid="{00000000-0005-0000-0000-000078030000}"/>
    <cellStyle name="20% - Accent5 3 3 4" xfId="1753" xr:uid="{00000000-0005-0000-0000-000079030000}"/>
    <cellStyle name="20% - Accent5 3 4" xfId="444" xr:uid="{00000000-0005-0000-0000-00007A030000}"/>
    <cellStyle name="20% - Accent5 3 4 2" xfId="1192" xr:uid="{00000000-0005-0000-0000-00007B030000}"/>
    <cellStyle name="20% - Accent5 3 4 2 2" xfId="2688" xr:uid="{00000000-0005-0000-0000-00007C030000}"/>
    <cellStyle name="20% - Accent5 3 4 3" xfId="1940" xr:uid="{00000000-0005-0000-0000-00007D030000}"/>
    <cellStyle name="20% - Accent5 3 5" xfId="818" xr:uid="{00000000-0005-0000-0000-00007E030000}"/>
    <cellStyle name="20% - Accent5 3 5 2" xfId="2314" xr:uid="{00000000-0005-0000-0000-00007F030000}"/>
    <cellStyle name="20% - Accent5 3 6" xfId="1566" xr:uid="{00000000-0005-0000-0000-000080030000}"/>
    <cellStyle name="20% - Accent5 4" xfId="107" xr:uid="{00000000-0005-0000-0000-000081030000}"/>
    <cellStyle name="20% - Accent5 4 2" xfId="201" xr:uid="{00000000-0005-0000-0000-000082030000}"/>
    <cellStyle name="20% - Accent5 4 2 2" xfId="388" xr:uid="{00000000-0005-0000-0000-000083030000}"/>
    <cellStyle name="20% - Accent5 4 2 2 2" xfId="762" xr:uid="{00000000-0005-0000-0000-000084030000}"/>
    <cellStyle name="20% - Accent5 4 2 2 2 2" xfId="1510" xr:uid="{00000000-0005-0000-0000-000085030000}"/>
    <cellStyle name="20% - Accent5 4 2 2 2 2 2" xfId="3006" xr:uid="{00000000-0005-0000-0000-000086030000}"/>
    <cellStyle name="20% - Accent5 4 2 2 2 3" xfId="2258" xr:uid="{00000000-0005-0000-0000-000087030000}"/>
    <cellStyle name="20% - Accent5 4 2 2 3" xfId="1136" xr:uid="{00000000-0005-0000-0000-000088030000}"/>
    <cellStyle name="20% - Accent5 4 2 2 3 2" xfId="2632" xr:uid="{00000000-0005-0000-0000-000089030000}"/>
    <cellStyle name="20% - Accent5 4 2 2 4" xfId="1884" xr:uid="{00000000-0005-0000-0000-00008A030000}"/>
    <cellStyle name="20% - Accent5 4 2 3" xfId="575" xr:uid="{00000000-0005-0000-0000-00008B030000}"/>
    <cellStyle name="20% - Accent5 4 2 3 2" xfId="1323" xr:uid="{00000000-0005-0000-0000-00008C030000}"/>
    <cellStyle name="20% - Accent5 4 2 3 2 2" xfId="2819" xr:uid="{00000000-0005-0000-0000-00008D030000}"/>
    <cellStyle name="20% - Accent5 4 2 3 3" xfId="2071" xr:uid="{00000000-0005-0000-0000-00008E030000}"/>
    <cellStyle name="20% - Accent5 4 2 4" xfId="949" xr:uid="{00000000-0005-0000-0000-00008F030000}"/>
    <cellStyle name="20% - Accent5 4 2 4 2" xfId="2445" xr:uid="{00000000-0005-0000-0000-000090030000}"/>
    <cellStyle name="20% - Accent5 4 2 5" xfId="1697" xr:uid="{00000000-0005-0000-0000-000091030000}"/>
    <cellStyle name="20% - Accent5 4 3" xfId="294" xr:uid="{00000000-0005-0000-0000-000092030000}"/>
    <cellStyle name="20% - Accent5 4 3 2" xfId="668" xr:uid="{00000000-0005-0000-0000-000093030000}"/>
    <cellStyle name="20% - Accent5 4 3 2 2" xfId="1416" xr:uid="{00000000-0005-0000-0000-000094030000}"/>
    <cellStyle name="20% - Accent5 4 3 2 2 2" xfId="2912" xr:uid="{00000000-0005-0000-0000-000095030000}"/>
    <cellStyle name="20% - Accent5 4 3 2 3" xfId="2164" xr:uid="{00000000-0005-0000-0000-000096030000}"/>
    <cellStyle name="20% - Accent5 4 3 3" xfId="1042" xr:uid="{00000000-0005-0000-0000-000097030000}"/>
    <cellStyle name="20% - Accent5 4 3 3 2" xfId="2538" xr:uid="{00000000-0005-0000-0000-000098030000}"/>
    <cellStyle name="20% - Accent5 4 3 4" xfId="1790" xr:uid="{00000000-0005-0000-0000-000099030000}"/>
    <cellStyle name="20% - Accent5 4 4" xfId="481" xr:uid="{00000000-0005-0000-0000-00009A030000}"/>
    <cellStyle name="20% - Accent5 4 4 2" xfId="1229" xr:uid="{00000000-0005-0000-0000-00009B030000}"/>
    <cellStyle name="20% - Accent5 4 4 2 2" xfId="2725" xr:uid="{00000000-0005-0000-0000-00009C030000}"/>
    <cellStyle name="20% - Accent5 4 4 3" xfId="1977" xr:uid="{00000000-0005-0000-0000-00009D030000}"/>
    <cellStyle name="20% - Accent5 4 5" xfId="855" xr:uid="{00000000-0005-0000-0000-00009E030000}"/>
    <cellStyle name="20% - Accent5 4 5 2" xfId="2351" xr:uid="{00000000-0005-0000-0000-00009F030000}"/>
    <cellStyle name="20% - Accent5 4 6" xfId="1603" xr:uid="{00000000-0005-0000-0000-0000A0030000}"/>
    <cellStyle name="20% - Accent5 5" xfId="139" xr:uid="{00000000-0005-0000-0000-0000A1030000}"/>
    <cellStyle name="20% - Accent5 5 2" xfId="326" xr:uid="{00000000-0005-0000-0000-0000A2030000}"/>
    <cellStyle name="20% - Accent5 5 2 2" xfId="700" xr:uid="{00000000-0005-0000-0000-0000A3030000}"/>
    <cellStyle name="20% - Accent5 5 2 2 2" xfId="1448" xr:uid="{00000000-0005-0000-0000-0000A4030000}"/>
    <cellStyle name="20% - Accent5 5 2 2 2 2" xfId="2944" xr:uid="{00000000-0005-0000-0000-0000A5030000}"/>
    <cellStyle name="20% - Accent5 5 2 2 3" xfId="2196" xr:uid="{00000000-0005-0000-0000-0000A6030000}"/>
    <cellStyle name="20% - Accent5 5 2 3" xfId="1074" xr:uid="{00000000-0005-0000-0000-0000A7030000}"/>
    <cellStyle name="20% - Accent5 5 2 3 2" xfId="2570" xr:uid="{00000000-0005-0000-0000-0000A8030000}"/>
    <cellStyle name="20% - Accent5 5 2 4" xfId="1822" xr:uid="{00000000-0005-0000-0000-0000A9030000}"/>
    <cellStyle name="20% - Accent5 5 3" xfId="513" xr:uid="{00000000-0005-0000-0000-0000AA030000}"/>
    <cellStyle name="20% - Accent5 5 3 2" xfId="1261" xr:uid="{00000000-0005-0000-0000-0000AB030000}"/>
    <cellStyle name="20% - Accent5 5 3 2 2" xfId="2757" xr:uid="{00000000-0005-0000-0000-0000AC030000}"/>
    <cellStyle name="20% - Accent5 5 3 3" xfId="2009" xr:uid="{00000000-0005-0000-0000-0000AD030000}"/>
    <cellStyle name="20% - Accent5 5 4" xfId="887" xr:uid="{00000000-0005-0000-0000-0000AE030000}"/>
    <cellStyle name="20% - Accent5 5 4 2" xfId="2383" xr:uid="{00000000-0005-0000-0000-0000AF030000}"/>
    <cellStyle name="20% - Accent5 5 5" xfId="1635" xr:uid="{00000000-0005-0000-0000-0000B0030000}"/>
    <cellStyle name="20% - Accent5 6" xfId="227" xr:uid="{00000000-0005-0000-0000-0000B1030000}"/>
    <cellStyle name="20% - Accent5 6 2" xfId="601" xr:uid="{00000000-0005-0000-0000-0000B2030000}"/>
    <cellStyle name="20% - Accent5 6 2 2" xfId="1349" xr:uid="{00000000-0005-0000-0000-0000B3030000}"/>
    <cellStyle name="20% - Accent5 6 2 2 2" xfId="2845" xr:uid="{00000000-0005-0000-0000-0000B4030000}"/>
    <cellStyle name="20% - Accent5 6 2 3" xfId="2097" xr:uid="{00000000-0005-0000-0000-0000B5030000}"/>
    <cellStyle name="20% - Accent5 6 3" xfId="975" xr:uid="{00000000-0005-0000-0000-0000B6030000}"/>
    <cellStyle name="20% - Accent5 6 3 2" xfId="2471" xr:uid="{00000000-0005-0000-0000-0000B7030000}"/>
    <cellStyle name="20% - Accent5 6 4" xfId="1723" xr:uid="{00000000-0005-0000-0000-0000B8030000}"/>
    <cellStyle name="20% - Accent5 7" xfId="414" xr:uid="{00000000-0005-0000-0000-0000B9030000}"/>
    <cellStyle name="20% - Accent5 7 2" xfId="1162" xr:uid="{00000000-0005-0000-0000-0000BA030000}"/>
    <cellStyle name="20% - Accent5 7 2 2" xfId="2658" xr:uid="{00000000-0005-0000-0000-0000BB030000}"/>
    <cellStyle name="20% - Accent5 7 3" xfId="1910" xr:uid="{00000000-0005-0000-0000-0000BC030000}"/>
    <cellStyle name="20% - Accent5 8" xfId="788" xr:uid="{00000000-0005-0000-0000-0000BD030000}"/>
    <cellStyle name="20% - Accent5 8 2" xfId="2284" xr:uid="{00000000-0005-0000-0000-0000BE030000}"/>
    <cellStyle name="20% - Accent5 9" xfId="1536" xr:uid="{00000000-0005-0000-0000-0000BF030000}"/>
    <cellStyle name="20% - Accent6" xfId="6" builtinId="50" customBuiltin="1"/>
    <cellStyle name="20% - Accent6 2" xfId="58" xr:uid="{00000000-0005-0000-0000-0000C1030000}"/>
    <cellStyle name="20% - Accent6 2 2" xfId="93" xr:uid="{00000000-0005-0000-0000-0000C2030000}"/>
    <cellStyle name="20% - Accent6 2 2 2" xfId="187" xr:uid="{00000000-0005-0000-0000-0000C3030000}"/>
    <cellStyle name="20% - Accent6 2 2 2 2" xfId="374" xr:uid="{00000000-0005-0000-0000-0000C4030000}"/>
    <cellStyle name="20% - Accent6 2 2 2 2 2" xfId="748" xr:uid="{00000000-0005-0000-0000-0000C5030000}"/>
    <cellStyle name="20% - Accent6 2 2 2 2 2 2" xfId="1496" xr:uid="{00000000-0005-0000-0000-0000C6030000}"/>
    <cellStyle name="20% - Accent6 2 2 2 2 2 2 2" xfId="2992" xr:uid="{00000000-0005-0000-0000-0000C7030000}"/>
    <cellStyle name="20% - Accent6 2 2 2 2 2 3" xfId="2244" xr:uid="{00000000-0005-0000-0000-0000C8030000}"/>
    <cellStyle name="20% - Accent6 2 2 2 2 3" xfId="1122" xr:uid="{00000000-0005-0000-0000-0000C9030000}"/>
    <cellStyle name="20% - Accent6 2 2 2 2 3 2" xfId="2618" xr:uid="{00000000-0005-0000-0000-0000CA030000}"/>
    <cellStyle name="20% - Accent6 2 2 2 2 4" xfId="1870" xr:uid="{00000000-0005-0000-0000-0000CB030000}"/>
    <cellStyle name="20% - Accent6 2 2 2 3" xfId="561" xr:uid="{00000000-0005-0000-0000-0000CC030000}"/>
    <cellStyle name="20% - Accent6 2 2 2 3 2" xfId="1309" xr:uid="{00000000-0005-0000-0000-0000CD030000}"/>
    <cellStyle name="20% - Accent6 2 2 2 3 2 2" xfId="2805" xr:uid="{00000000-0005-0000-0000-0000CE030000}"/>
    <cellStyle name="20% - Accent6 2 2 2 3 3" xfId="2057" xr:uid="{00000000-0005-0000-0000-0000CF030000}"/>
    <cellStyle name="20% - Accent6 2 2 2 4" xfId="935" xr:uid="{00000000-0005-0000-0000-0000D0030000}"/>
    <cellStyle name="20% - Accent6 2 2 2 4 2" xfId="2431" xr:uid="{00000000-0005-0000-0000-0000D1030000}"/>
    <cellStyle name="20% - Accent6 2 2 2 5" xfId="1683" xr:uid="{00000000-0005-0000-0000-0000D2030000}"/>
    <cellStyle name="20% - Accent6 2 2 3" xfId="280" xr:uid="{00000000-0005-0000-0000-0000D3030000}"/>
    <cellStyle name="20% - Accent6 2 2 3 2" xfId="654" xr:uid="{00000000-0005-0000-0000-0000D4030000}"/>
    <cellStyle name="20% - Accent6 2 2 3 2 2" xfId="1402" xr:uid="{00000000-0005-0000-0000-0000D5030000}"/>
    <cellStyle name="20% - Accent6 2 2 3 2 2 2" xfId="2898" xr:uid="{00000000-0005-0000-0000-0000D6030000}"/>
    <cellStyle name="20% - Accent6 2 2 3 2 3" xfId="2150" xr:uid="{00000000-0005-0000-0000-0000D7030000}"/>
    <cellStyle name="20% - Accent6 2 2 3 3" xfId="1028" xr:uid="{00000000-0005-0000-0000-0000D8030000}"/>
    <cellStyle name="20% - Accent6 2 2 3 3 2" xfId="2524" xr:uid="{00000000-0005-0000-0000-0000D9030000}"/>
    <cellStyle name="20% - Accent6 2 2 3 4" xfId="1776" xr:uid="{00000000-0005-0000-0000-0000DA030000}"/>
    <cellStyle name="20% - Accent6 2 2 4" xfId="467" xr:uid="{00000000-0005-0000-0000-0000DB030000}"/>
    <cellStyle name="20% - Accent6 2 2 4 2" xfId="1215" xr:uid="{00000000-0005-0000-0000-0000DC030000}"/>
    <cellStyle name="20% - Accent6 2 2 4 2 2" xfId="2711" xr:uid="{00000000-0005-0000-0000-0000DD030000}"/>
    <cellStyle name="20% - Accent6 2 2 4 3" xfId="1963" xr:uid="{00000000-0005-0000-0000-0000DE030000}"/>
    <cellStyle name="20% - Accent6 2 2 5" xfId="841" xr:uid="{00000000-0005-0000-0000-0000DF030000}"/>
    <cellStyle name="20% - Accent6 2 2 5 2" xfId="2337" xr:uid="{00000000-0005-0000-0000-0000E0030000}"/>
    <cellStyle name="20% - Accent6 2 2 6" xfId="1589" xr:uid="{00000000-0005-0000-0000-0000E1030000}"/>
    <cellStyle name="20% - Accent6 2 3" xfId="125" xr:uid="{00000000-0005-0000-0000-0000E2030000}"/>
    <cellStyle name="20% - Accent6 2 3 2" xfId="219" xr:uid="{00000000-0005-0000-0000-0000E3030000}"/>
    <cellStyle name="20% - Accent6 2 3 2 2" xfId="406" xr:uid="{00000000-0005-0000-0000-0000E4030000}"/>
    <cellStyle name="20% - Accent6 2 3 2 2 2" xfId="780" xr:uid="{00000000-0005-0000-0000-0000E5030000}"/>
    <cellStyle name="20% - Accent6 2 3 2 2 2 2" xfId="1528" xr:uid="{00000000-0005-0000-0000-0000E6030000}"/>
    <cellStyle name="20% - Accent6 2 3 2 2 2 2 2" xfId="3024" xr:uid="{00000000-0005-0000-0000-0000E7030000}"/>
    <cellStyle name="20% - Accent6 2 3 2 2 2 3" xfId="2276" xr:uid="{00000000-0005-0000-0000-0000E8030000}"/>
    <cellStyle name="20% - Accent6 2 3 2 2 3" xfId="1154" xr:uid="{00000000-0005-0000-0000-0000E9030000}"/>
    <cellStyle name="20% - Accent6 2 3 2 2 3 2" xfId="2650" xr:uid="{00000000-0005-0000-0000-0000EA030000}"/>
    <cellStyle name="20% - Accent6 2 3 2 2 4" xfId="1902" xr:uid="{00000000-0005-0000-0000-0000EB030000}"/>
    <cellStyle name="20% - Accent6 2 3 2 3" xfId="593" xr:uid="{00000000-0005-0000-0000-0000EC030000}"/>
    <cellStyle name="20% - Accent6 2 3 2 3 2" xfId="1341" xr:uid="{00000000-0005-0000-0000-0000ED030000}"/>
    <cellStyle name="20% - Accent6 2 3 2 3 2 2" xfId="2837" xr:uid="{00000000-0005-0000-0000-0000EE030000}"/>
    <cellStyle name="20% - Accent6 2 3 2 3 3" xfId="2089" xr:uid="{00000000-0005-0000-0000-0000EF030000}"/>
    <cellStyle name="20% - Accent6 2 3 2 4" xfId="967" xr:uid="{00000000-0005-0000-0000-0000F0030000}"/>
    <cellStyle name="20% - Accent6 2 3 2 4 2" xfId="2463" xr:uid="{00000000-0005-0000-0000-0000F1030000}"/>
    <cellStyle name="20% - Accent6 2 3 2 5" xfId="1715" xr:uid="{00000000-0005-0000-0000-0000F2030000}"/>
    <cellStyle name="20% - Accent6 2 3 3" xfId="312" xr:uid="{00000000-0005-0000-0000-0000F3030000}"/>
    <cellStyle name="20% - Accent6 2 3 3 2" xfId="686" xr:uid="{00000000-0005-0000-0000-0000F4030000}"/>
    <cellStyle name="20% - Accent6 2 3 3 2 2" xfId="1434" xr:uid="{00000000-0005-0000-0000-0000F5030000}"/>
    <cellStyle name="20% - Accent6 2 3 3 2 2 2" xfId="2930" xr:uid="{00000000-0005-0000-0000-0000F6030000}"/>
    <cellStyle name="20% - Accent6 2 3 3 2 3" xfId="2182" xr:uid="{00000000-0005-0000-0000-0000F7030000}"/>
    <cellStyle name="20% - Accent6 2 3 3 3" xfId="1060" xr:uid="{00000000-0005-0000-0000-0000F8030000}"/>
    <cellStyle name="20% - Accent6 2 3 3 3 2" xfId="2556" xr:uid="{00000000-0005-0000-0000-0000F9030000}"/>
    <cellStyle name="20% - Accent6 2 3 3 4" xfId="1808" xr:uid="{00000000-0005-0000-0000-0000FA030000}"/>
    <cellStyle name="20% - Accent6 2 3 4" xfId="499" xr:uid="{00000000-0005-0000-0000-0000FB030000}"/>
    <cellStyle name="20% - Accent6 2 3 4 2" xfId="1247" xr:uid="{00000000-0005-0000-0000-0000FC030000}"/>
    <cellStyle name="20% - Accent6 2 3 4 2 2" xfId="2743" xr:uid="{00000000-0005-0000-0000-0000FD030000}"/>
    <cellStyle name="20% - Accent6 2 3 4 3" xfId="1995" xr:uid="{00000000-0005-0000-0000-0000FE030000}"/>
    <cellStyle name="20% - Accent6 2 3 5" xfId="873" xr:uid="{00000000-0005-0000-0000-0000FF030000}"/>
    <cellStyle name="20% - Accent6 2 3 5 2" xfId="2369" xr:uid="{00000000-0005-0000-0000-000000040000}"/>
    <cellStyle name="20% - Accent6 2 3 6" xfId="1621" xr:uid="{00000000-0005-0000-0000-000001040000}"/>
    <cellStyle name="20% - Accent6 2 4" xfId="157" xr:uid="{00000000-0005-0000-0000-000002040000}"/>
    <cellStyle name="20% - Accent6 2 4 2" xfId="344" xr:uid="{00000000-0005-0000-0000-000003040000}"/>
    <cellStyle name="20% - Accent6 2 4 2 2" xfId="718" xr:uid="{00000000-0005-0000-0000-000004040000}"/>
    <cellStyle name="20% - Accent6 2 4 2 2 2" xfId="1466" xr:uid="{00000000-0005-0000-0000-000005040000}"/>
    <cellStyle name="20% - Accent6 2 4 2 2 2 2" xfId="2962" xr:uid="{00000000-0005-0000-0000-000006040000}"/>
    <cellStyle name="20% - Accent6 2 4 2 2 3" xfId="2214" xr:uid="{00000000-0005-0000-0000-000007040000}"/>
    <cellStyle name="20% - Accent6 2 4 2 3" xfId="1092" xr:uid="{00000000-0005-0000-0000-000008040000}"/>
    <cellStyle name="20% - Accent6 2 4 2 3 2" xfId="2588" xr:uid="{00000000-0005-0000-0000-000009040000}"/>
    <cellStyle name="20% - Accent6 2 4 2 4" xfId="1840" xr:uid="{00000000-0005-0000-0000-00000A040000}"/>
    <cellStyle name="20% - Accent6 2 4 3" xfId="531" xr:uid="{00000000-0005-0000-0000-00000B040000}"/>
    <cellStyle name="20% - Accent6 2 4 3 2" xfId="1279" xr:uid="{00000000-0005-0000-0000-00000C040000}"/>
    <cellStyle name="20% - Accent6 2 4 3 2 2" xfId="2775" xr:uid="{00000000-0005-0000-0000-00000D040000}"/>
    <cellStyle name="20% - Accent6 2 4 3 3" xfId="2027" xr:uid="{00000000-0005-0000-0000-00000E040000}"/>
    <cellStyle name="20% - Accent6 2 4 4" xfId="905" xr:uid="{00000000-0005-0000-0000-00000F040000}"/>
    <cellStyle name="20% - Accent6 2 4 4 2" xfId="2401" xr:uid="{00000000-0005-0000-0000-000010040000}"/>
    <cellStyle name="20% - Accent6 2 4 5" xfId="1653" xr:uid="{00000000-0005-0000-0000-000011040000}"/>
    <cellStyle name="20% - Accent6 2 5" xfId="250" xr:uid="{00000000-0005-0000-0000-000012040000}"/>
    <cellStyle name="20% - Accent6 2 5 2" xfId="624" xr:uid="{00000000-0005-0000-0000-000013040000}"/>
    <cellStyle name="20% - Accent6 2 5 2 2" xfId="1372" xr:uid="{00000000-0005-0000-0000-000014040000}"/>
    <cellStyle name="20% - Accent6 2 5 2 2 2" xfId="2868" xr:uid="{00000000-0005-0000-0000-000015040000}"/>
    <cellStyle name="20% - Accent6 2 5 2 3" xfId="2120" xr:uid="{00000000-0005-0000-0000-000016040000}"/>
    <cellStyle name="20% - Accent6 2 5 3" xfId="998" xr:uid="{00000000-0005-0000-0000-000017040000}"/>
    <cellStyle name="20% - Accent6 2 5 3 2" xfId="2494" xr:uid="{00000000-0005-0000-0000-000018040000}"/>
    <cellStyle name="20% - Accent6 2 5 4" xfId="1746" xr:uid="{00000000-0005-0000-0000-000019040000}"/>
    <cellStyle name="20% - Accent6 2 6" xfId="437" xr:uid="{00000000-0005-0000-0000-00001A040000}"/>
    <cellStyle name="20% - Accent6 2 6 2" xfId="1185" xr:uid="{00000000-0005-0000-0000-00001B040000}"/>
    <cellStyle name="20% - Accent6 2 6 2 2" xfId="2681" xr:uid="{00000000-0005-0000-0000-00001C040000}"/>
    <cellStyle name="20% - Accent6 2 6 3" xfId="1933" xr:uid="{00000000-0005-0000-0000-00001D040000}"/>
    <cellStyle name="20% - Accent6 2 7" xfId="811" xr:uid="{00000000-0005-0000-0000-00001E040000}"/>
    <cellStyle name="20% - Accent6 2 7 2" xfId="2307" xr:uid="{00000000-0005-0000-0000-00001F040000}"/>
    <cellStyle name="20% - Accent6 2 8" xfId="1559" xr:uid="{00000000-0005-0000-0000-000020040000}"/>
    <cellStyle name="20% - Accent6 3" xfId="71" xr:uid="{00000000-0005-0000-0000-000021040000}"/>
    <cellStyle name="20% - Accent6 3 2" xfId="165" xr:uid="{00000000-0005-0000-0000-000022040000}"/>
    <cellStyle name="20% - Accent6 3 2 2" xfId="352" xr:uid="{00000000-0005-0000-0000-000023040000}"/>
    <cellStyle name="20% - Accent6 3 2 2 2" xfId="726" xr:uid="{00000000-0005-0000-0000-000024040000}"/>
    <cellStyle name="20% - Accent6 3 2 2 2 2" xfId="1474" xr:uid="{00000000-0005-0000-0000-000025040000}"/>
    <cellStyle name="20% - Accent6 3 2 2 2 2 2" xfId="2970" xr:uid="{00000000-0005-0000-0000-000026040000}"/>
    <cellStyle name="20% - Accent6 3 2 2 2 3" xfId="2222" xr:uid="{00000000-0005-0000-0000-000027040000}"/>
    <cellStyle name="20% - Accent6 3 2 2 3" xfId="1100" xr:uid="{00000000-0005-0000-0000-000028040000}"/>
    <cellStyle name="20% - Accent6 3 2 2 3 2" xfId="2596" xr:uid="{00000000-0005-0000-0000-000029040000}"/>
    <cellStyle name="20% - Accent6 3 2 2 4" xfId="1848" xr:uid="{00000000-0005-0000-0000-00002A040000}"/>
    <cellStyle name="20% - Accent6 3 2 3" xfId="539" xr:uid="{00000000-0005-0000-0000-00002B040000}"/>
    <cellStyle name="20% - Accent6 3 2 3 2" xfId="1287" xr:uid="{00000000-0005-0000-0000-00002C040000}"/>
    <cellStyle name="20% - Accent6 3 2 3 2 2" xfId="2783" xr:uid="{00000000-0005-0000-0000-00002D040000}"/>
    <cellStyle name="20% - Accent6 3 2 3 3" xfId="2035" xr:uid="{00000000-0005-0000-0000-00002E040000}"/>
    <cellStyle name="20% - Accent6 3 2 4" xfId="913" xr:uid="{00000000-0005-0000-0000-00002F040000}"/>
    <cellStyle name="20% - Accent6 3 2 4 2" xfId="2409" xr:uid="{00000000-0005-0000-0000-000030040000}"/>
    <cellStyle name="20% - Accent6 3 2 5" xfId="1661" xr:uid="{00000000-0005-0000-0000-000031040000}"/>
    <cellStyle name="20% - Accent6 3 3" xfId="258" xr:uid="{00000000-0005-0000-0000-000032040000}"/>
    <cellStyle name="20% - Accent6 3 3 2" xfId="632" xr:uid="{00000000-0005-0000-0000-000033040000}"/>
    <cellStyle name="20% - Accent6 3 3 2 2" xfId="1380" xr:uid="{00000000-0005-0000-0000-000034040000}"/>
    <cellStyle name="20% - Accent6 3 3 2 2 2" xfId="2876" xr:uid="{00000000-0005-0000-0000-000035040000}"/>
    <cellStyle name="20% - Accent6 3 3 2 3" xfId="2128" xr:uid="{00000000-0005-0000-0000-000036040000}"/>
    <cellStyle name="20% - Accent6 3 3 3" xfId="1006" xr:uid="{00000000-0005-0000-0000-000037040000}"/>
    <cellStyle name="20% - Accent6 3 3 3 2" xfId="2502" xr:uid="{00000000-0005-0000-0000-000038040000}"/>
    <cellStyle name="20% - Accent6 3 3 4" xfId="1754" xr:uid="{00000000-0005-0000-0000-000039040000}"/>
    <cellStyle name="20% - Accent6 3 4" xfId="445" xr:uid="{00000000-0005-0000-0000-00003A040000}"/>
    <cellStyle name="20% - Accent6 3 4 2" xfId="1193" xr:uid="{00000000-0005-0000-0000-00003B040000}"/>
    <cellStyle name="20% - Accent6 3 4 2 2" xfId="2689" xr:uid="{00000000-0005-0000-0000-00003C040000}"/>
    <cellStyle name="20% - Accent6 3 4 3" xfId="1941" xr:uid="{00000000-0005-0000-0000-00003D040000}"/>
    <cellStyle name="20% - Accent6 3 5" xfId="819" xr:uid="{00000000-0005-0000-0000-00003E040000}"/>
    <cellStyle name="20% - Accent6 3 5 2" xfId="2315" xr:uid="{00000000-0005-0000-0000-00003F040000}"/>
    <cellStyle name="20% - Accent6 3 6" xfId="1567" xr:uid="{00000000-0005-0000-0000-000040040000}"/>
    <cellStyle name="20% - Accent6 4" xfId="109" xr:uid="{00000000-0005-0000-0000-000041040000}"/>
    <cellStyle name="20% - Accent6 4 2" xfId="203" xr:uid="{00000000-0005-0000-0000-000042040000}"/>
    <cellStyle name="20% - Accent6 4 2 2" xfId="390" xr:uid="{00000000-0005-0000-0000-000043040000}"/>
    <cellStyle name="20% - Accent6 4 2 2 2" xfId="764" xr:uid="{00000000-0005-0000-0000-000044040000}"/>
    <cellStyle name="20% - Accent6 4 2 2 2 2" xfId="1512" xr:uid="{00000000-0005-0000-0000-000045040000}"/>
    <cellStyle name="20% - Accent6 4 2 2 2 2 2" xfId="3008" xr:uid="{00000000-0005-0000-0000-000046040000}"/>
    <cellStyle name="20% - Accent6 4 2 2 2 3" xfId="2260" xr:uid="{00000000-0005-0000-0000-000047040000}"/>
    <cellStyle name="20% - Accent6 4 2 2 3" xfId="1138" xr:uid="{00000000-0005-0000-0000-000048040000}"/>
    <cellStyle name="20% - Accent6 4 2 2 3 2" xfId="2634" xr:uid="{00000000-0005-0000-0000-000049040000}"/>
    <cellStyle name="20% - Accent6 4 2 2 4" xfId="1886" xr:uid="{00000000-0005-0000-0000-00004A040000}"/>
    <cellStyle name="20% - Accent6 4 2 3" xfId="577" xr:uid="{00000000-0005-0000-0000-00004B040000}"/>
    <cellStyle name="20% - Accent6 4 2 3 2" xfId="1325" xr:uid="{00000000-0005-0000-0000-00004C040000}"/>
    <cellStyle name="20% - Accent6 4 2 3 2 2" xfId="2821" xr:uid="{00000000-0005-0000-0000-00004D040000}"/>
    <cellStyle name="20% - Accent6 4 2 3 3" xfId="2073" xr:uid="{00000000-0005-0000-0000-00004E040000}"/>
    <cellStyle name="20% - Accent6 4 2 4" xfId="951" xr:uid="{00000000-0005-0000-0000-00004F040000}"/>
    <cellStyle name="20% - Accent6 4 2 4 2" xfId="2447" xr:uid="{00000000-0005-0000-0000-000050040000}"/>
    <cellStyle name="20% - Accent6 4 2 5" xfId="1699" xr:uid="{00000000-0005-0000-0000-000051040000}"/>
    <cellStyle name="20% - Accent6 4 3" xfId="296" xr:uid="{00000000-0005-0000-0000-000052040000}"/>
    <cellStyle name="20% - Accent6 4 3 2" xfId="670" xr:uid="{00000000-0005-0000-0000-000053040000}"/>
    <cellStyle name="20% - Accent6 4 3 2 2" xfId="1418" xr:uid="{00000000-0005-0000-0000-000054040000}"/>
    <cellStyle name="20% - Accent6 4 3 2 2 2" xfId="2914" xr:uid="{00000000-0005-0000-0000-000055040000}"/>
    <cellStyle name="20% - Accent6 4 3 2 3" xfId="2166" xr:uid="{00000000-0005-0000-0000-000056040000}"/>
    <cellStyle name="20% - Accent6 4 3 3" xfId="1044" xr:uid="{00000000-0005-0000-0000-000057040000}"/>
    <cellStyle name="20% - Accent6 4 3 3 2" xfId="2540" xr:uid="{00000000-0005-0000-0000-000058040000}"/>
    <cellStyle name="20% - Accent6 4 3 4" xfId="1792" xr:uid="{00000000-0005-0000-0000-000059040000}"/>
    <cellStyle name="20% - Accent6 4 4" xfId="483" xr:uid="{00000000-0005-0000-0000-00005A040000}"/>
    <cellStyle name="20% - Accent6 4 4 2" xfId="1231" xr:uid="{00000000-0005-0000-0000-00005B040000}"/>
    <cellStyle name="20% - Accent6 4 4 2 2" xfId="2727" xr:uid="{00000000-0005-0000-0000-00005C040000}"/>
    <cellStyle name="20% - Accent6 4 4 3" xfId="1979" xr:uid="{00000000-0005-0000-0000-00005D040000}"/>
    <cellStyle name="20% - Accent6 4 5" xfId="857" xr:uid="{00000000-0005-0000-0000-00005E040000}"/>
    <cellStyle name="20% - Accent6 4 5 2" xfId="2353" xr:uid="{00000000-0005-0000-0000-00005F040000}"/>
    <cellStyle name="20% - Accent6 4 6" xfId="1605" xr:uid="{00000000-0005-0000-0000-000060040000}"/>
    <cellStyle name="20% - Accent6 5" xfId="141" xr:uid="{00000000-0005-0000-0000-000061040000}"/>
    <cellStyle name="20% - Accent6 5 2" xfId="328" xr:uid="{00000000-0005-0000-0000-000062040000}"/>
    <cellStyle name="20% - Accent6 5 2 2" xfId="702" xr:uid="{00000000-0005-0000-0000-000063040000}"/>
    <cellStyle name="20% - Accent6 5 2 2 2" xfId="1450" xr:uid="{00000000-0005-0000-0000-000064040000}"/>
    <cellStyle name="20% - Accent6 5 2 2 2 2" xfId="2946" xr:uid="{00000000-0005-0000-0000-000065040000}"/>
    <cellStyle name="20% - Accent6 5 2 2 3" xfId="2198" xr:uid="{00000000-0005-0000-0000-000066040000}"/>
    <cellStyle name="20% - Accent6 5 2 3" xfId="1076" xr:uid="{00000000-0005-0000-0000-000067040000}"/>
    <cellStyle name="20% - Accent6 5 2 3 2" xfId="2572" xr:uid="{00000000-0005-0000-0000-000068040000}"/>
    <cellStyle name="20% - Accent6 5 2 4" xfId="1824" xr:uid="{00000000-0005-0000-0000-000069040000}"/>
    <cellStyle name="20% - Accent6 5 3" xfId="515" xr:uid="{00000000-0005-0000-0000-00006A040000}"/>
    <cellStyle name="20% - Accent6 5 3 2" xfId="1263" xr:uid="{00000000-0005-0000-0000-00006B040000}"/>
    <cellStyle name="20% - Accent6 5 3 2 2" xfId="2759" xr:uid="{00000000-0005-0000-0000-00006C040000}"/>
    <cellStyle name="20% - Accent6 5 3 3" xfId="2011" xr:uid="{00000000-0005-0000-0000-00006D040000}"/>
    <cellStyle name="20% - Accent6 5 4" xfId="889" xr:uid="{00000000-0005-0000-0000-00006E040000}"/>
    <cellStyle name="20% - Accent6 5 4 2" xfId="2385" xr:uid="{00000000-0005-0000-0000-00006F040000}"/>
    <cellStyle name="20% - Accent6 5 5" xfId="1637" xr:uid="{00000000-0005-0000-0000-000070040000}"/>
    <cellStyle name="20% - Accent6 6" xfId="228" xr:uid="{00000000-0005-0000-0000-000071040000}"/>
    <cellStyle name="20% - Accent6 6 2" xfId="602" xr:uid="{00000000-0005-0000-0000-000072040000}"/>
    <cellStyle name="20% - Accent6 6 2 2" xfId="1350" xr:uid="{00000000-0005-0000-0000-000073040000}"/>
    <cellStyle name="20% - Accent6 6 2 2 2" xfId="2846" xr:uid="{00000000-0005-0000-0000-000074040000}"/>
    <cellStyle name="20% - Accent6 6 2 3" xfId="2098" xr:uid="{00000000-0005-0000-0000-000075040000}"/>
    <cellStyle name="20% - Accent6 6 3" xfId="976" xr:uid="{00000000-0005-0000-0000-000076040000}"/>
    <cellStyle name="20% - Accent6 6 3 2" xfId="2472" xr:uid="{00000000-0005-0000-0000-000077040000}"/>
    <cellStyle name="20% - Accent6 6 4" xfId="1724" xr:uid="{00000000-0005-0000-0000-000078040000}"/>
    <cellStyle name="20% - Accent6 7" xfId="415" xr:uid="{00000000-0005-0000-0000-000079040000}"/>
    <cellStyle name="20% - Accent6 7 2" xfId="1163" xr:uid="{00000000-0005-0000-0000-00007A040000}"/>
    <cellStyle name="20% - Accent6 7 2 2" xfId="2659" xr:uid="{00000000-0005-0000-0000-00007B040000}"/>
    <cellStyle name="20% - Accent6 7 3" xfId="1911" xr:uid="{00000000-0005-0000-0000-00007C040000}"/>
    <cellStyle name="20% - Accent6 8" xfId="789" xr:uid="{00000000-0005-0000-0000-00007D040000}"/>
    <cellStyle name="20% - Accent6 8 2" xfId="2285" xr:uid="{00000000-0005-0000-0000-00007E040000}"/>
    <cellStyle name="20% - Accent6 9" xfId="1537" xr:uid="{00000000-0005-0000-0000-00007F040000}"/>
    <cellStyle name="40% - Accent1" xfId="7" builtinId="31" customBuiltin="1"/>
    <cellStyle name="40% - Accent1 2" xfId="49" xr:uid="{00000000-0005-0000-0000-000081040000}"/>
    <cellStyle name="40% - Accent1 2 2" xfId="84" xr:uid="{00000000-0005-0000-0000-000082040000}"/>
    <cellStyle name="40% - Accent1 2 2 2" xfId="178" xr:uid="{00000000-0005-0000-0000-000083040000}"/>
    <cellStyle name="40% - Accent1 2 2 2 2" xfId="365" xr:uid="{00000000-0005-0000-0000-000084040000}"/>
    <cellStyle name="40% - Accent1 2 2 2 2 2" xfId="739" xr:uid="{00000000-0005-0000-0000-000085040000}"/>
    <cellStyle name="40% - Accent1 2 2 2 2 2 2" xfId="1487" xr:uid="{00000000-0005-0000-0000-000086040000}"/>
    <cellStyle name="40% - Accent1 2 2 2 2 2 2 2" xfId="2983" xr:uid="{00000000-0005-0000-0000-000087040000}"/>
    <cellStyle name="40% - Accent1 2 2 2 2 2 3" xfId="2235" xr:uid="{00000000-0005-0000-0000-000088040000}"/>
    <cellStyle name="40% - Accent1 2 2 2 2 3" xfId="1113" xr:uid="{00000000-0005-0000-0000-000089040000}"/>
    <cellStyle name="40% - Accent1 2 2 2 2 3 2" xfId="2609" xr:uid="{00000000-0005-0000-0000-00008A040000}"/>
    <cellStyle name="40% - Accent1 2 2 2 2 4" xfId="1861" xr:uid="{00000000-0005-0000-0000-00008B040000}"/>
    <cellStyle name="40% - Accent1 2 2 2 3" xfId="552" xr:uid="{00000000-0005-0000-0000-00008C040000}"/>
    <cellStyle name="40% - Accent1 2 2 2 3 2" xfId="1300" xr:uid="{00000000-0005-0000-0000-00008D040000}"/>
    <cellStyle name="40% - Accent1 2 2 2 3 2 2" xfId="2796" xr:uid="{00000000-0005-0000-0000-00008E040000}"/>
    <cellStyle name="40% - Accent1 2 2 2 3 3" xfId="2048" xr:uid="{00000000-0005-0000-0000-00008F040000}"/>
    <cellStyle name="40% - Accent1 2 2 2 4" xfId="926" xr:uid="{00000000-0005-0000-0000-000090040000}"/>
    <cellStyle name="40% - Accent1 2 2 2 4 2" xfId="2422" xr:uid="{00000000-0005-0000-0000-000091040000}"/>
    <cellStyle name="40% - Accent1 2 2 2 5" xfId="1674" xr:uid="{00000000-0005-0000-0000-000092040000}"/>
    <cellStyle name="40% - Accent1 2 2 3" xfId="271" xr:uid="{00000000-0005-0000-0000-000093040000}"/>
    <cellStyle name="40% - Accent1 2 2 3 2" xfId="645" xr:uid="{00000000-0005-0000-0000-000094040000}"/>
    <cellStyle name="40% - Accent1 2 2 3 2 2" xfId="1393" xr:uid="{00000000-0005-0000-0000-000095040000}"/>
    <cellStyle name="40% - Accent1 2 2 3 2 2 2" xfId="2889" xr:uid="{00000000-0005-0000-0000-000096040000}"/>
    <cellStyle name="40% - Accent1 2 2 3 2 3" xfId="2141" xr:uid="{00000000-0005-0000-0000-000097040000}"/>
    <cellStyle name="40% - Accent1 2 2 3 3" xfId="1019" xr:uid="{00000000-0005-0000-0000-000098040000}"/>
    <cellStyle name="40% - Accent1 2 2 3 3 2" xfId="2515" xr:uid="{00000000-0005-0000-0000-000099040000}"/>
    <cellStyle name="40% - Accent1 2 2 3 4" xfId="1767" xr:uid="{00000000-0005-0000-0000-00009A040000}"/>
    <cellStyle name="40% - Accent1 2 2 4" xfId="458" xr:uid="{00000000-0005-0000-0000-00009B040000}"/>
    <cellStyle name="40% - Accent1 2 2 4 2" xfId="1206" xr:uid="{00000000-0005-0000-0000-00009C040000}"/>
    <cellStyle name="40% - Accent1 2 2 4 2 2" xfId="2702" xr:uid="{00000000-0005-0000-0000-00009D040000}"/>
    <cellStyle name="40% - Accent1 2 2 4 3" xfId="1954" xr:uid="{00000000-0005-0000-0000-00009E040000}"/>
    <cellStyle name="40% - Accent1 2 2 5" xfId="832" xr:uid="{00000000-0005-0000-0000-00009F040000}"/>
    <cellStyle name="40% - Accent1 2 2 5 2" xfId="2328" xr:uid="{00000000-0005-0000-0000-0000A0040000}"/>
    <cellStyle name="40% - Accent1 2 2 6" xfId="1580" xr:uid="{00000000-0005-0000-0000-0000A1040000}"/>
    <cellStyle name="40% - Accent1 2 3" xfId="116" xr:uid="{00000000-0005-0000-0000-0000A2040000}"/>
    <cellStyle name="40% - Accent1 2 3 2" xfId="210" xr:uid="{00000000-0005-0000-0000-0000A3040000}"/>
    <cellStyle name="40% - Accent1 2 3 2 2" xfId="397" xr:uid="{00000000-0005-0000-0000-0000A4040000}"/>
    <cellStyle name="40% - Accent1 2 3 2 2 2" xfId="771" xr:uid="{00000000-0005-0000-0000-0000A5040000}"/>
    <cellStyle name="40% - Accent1 2 3 2 2 2 2" xfId="1519" xr:uid="{00000000-0005-0000-0000-0000A6040000}"/>
    <cellStyle name="40% - Accent1 2 3 2 2 2 2 2" xfId="3015" xr:uid="{00000000-0005-0000-0000-0000A7040000}"/>
    <cellStyle name="40% - Accent1 2 3 2 2 2 3" xfId="2267" xr:uid="{00000000-0005-0000-0000-0000A8040000}"/>
    <cellStyle name="40% - Accent1 2 3 2 2 3" xfId="1145" xr:uid="{00000000-0005-0000-0000-0000A9040000}"/>
    <cellStyle name="40% - Accent1 2 3 2 2 3 2" xfId="2641" xr:uid="{00000000-0005-0000-0000-0000AA040000}"/>
    <cellStyle name="40% - Accent1 2 3 2 2 4" xfId="1893" xr:uid="{00000000-0005-0000-0000-0000AB040000}"/>
    <cellStyle name="40% - Accent1 2 3 2 3" xfId="584" xr:uid="{00000000-0005-0000-0000-0000AC040000}"/>
    <cellStyle name="40% - Accent1 2 3 2 3 2" xfId="1332" xr:uid="{00000000-0005-0000-0000-0000AD040000}"/>
    <cellStyle name="40% - Accent1 2 3 2 3 2 2" xfId="2828" xr:uid="{00000000-0005-0000-0000-0000AE040000}"/>
    <cellStyle name="40% - Accent1 2 3 2 3 3" xfId="2080" xr:uid="{00000000-0005-0000-0000-0000AF040000}"/>
    <cellStyle name="40% - Accent1 2 3 2 4" xfId="958" xr:uid="{00000000-0005-0000-0000-0000B0040000}"/>
    <cellStyle name="40% - Accent1 2 3 2 4 2" xfId="2454" xr:uid="{00000000-0005-0000-0000-0000B1040000}"/>
    <cellStyle name="40% - Accent1 2 3 2 5" xfId="1706" xr:uid="{00000000-0005-0000-0000-0000B2040000}"/>
    <cellStyle name="40% - Accent1 2 3 3" xfId="303" xr:uid="{00000000-0005-0000-0000-0000B3040000}"/>
    <cellStyle name="40% - Accent1 2 3 3 2" xfId="677" xr:uid="{00000000-0005-0000-0000-0000B4040000}"/>
    <cellStyle name="40% - Accent1 2 3 3 2 2" xfId="1425" xr:uid="{00000000-0005-0000-0000-0000B5040000}"/>
    <cellStyle name="40% - Accent1 2 3 3 2 2 2" xfId="2921" xr:uid="{00000000-0005-0000-0000-0000B6040000}"/>
    <cellStyle name="40% - Accent1 2 3 3 2 3" xfId="2173" xr:uid="{00000000-0005-0000-0000-0000B7040000}"/>
    <cellStyle name="40% - Accent1 2 3 3 3" xfId="1051" xr:uid="{00000000-0005-0000-0000-0000B8040000}"/>
    <cellStyle name="40% - Accent1 2 3 3 3 2" xfId="2547" xr:uid="{00000000-0005-0000-0000-0000B9040000}"/>
    <cellStyle name="40% - Accent1 2 3 3 4" xfId="1799" xr:uid="{00000000-0005-0000-0000-0000BA040000}"/>
    <cellStyle name="40% - Accent1 2 3 4" xfId="490" xr:uid="{00000000-0005-0000-0000-0000BB040000}"/>
    <cellStyle name="40% - Accent1 2 3 4 2" xfId="1238" xr:uid="{00000000-0005-0000-0000-0000BC040000}"/>
    <cellStyle name="40% - Accent1 2 3 4 2 2" xfId="2734" xr:uid="{00000000-0005-0000-0000-0000BD040000}"/>
    <cellStyle name="40% - Accent1 2 3 4 3" xfId="1986" xr:uid="{00000000-0005-0000-0000-0000BE040000}"/>
    <cellStyle name="40% - Accent1 2 3 5" xfId="864" xr:uid="{00000000-0005-0000-0000-0000BF040000}"/>
    <cellStyle name="40% - Accent1 2 3 5 2" xfId="2360" xr:uid="{00000000-0005-0000-0000-0000C0040000}"/>
    <cellStyle name="40% - Accent1 2 3 6" xfId="1612" xr:uid="{00000000-0005-0000-0000-0000C1040000}"/>
    <cellStyle name="40% - Accent1 2 4" xfId="148" xr:uid="{00000000-0005-0000-0000-0000C2040000}"/>
    <cellStyle name="40% - Accent1 2 4 2" xfId="335" xr:uid="{00000000-0005-0000-0000-0000C3040000}"/>
    <cellStyle name="40% - Accent1 2 4 2 2" xfId="709" xr:uid="{00000000-0005-0000-0000-0000C4040000}"/>
    <cellStyle name="40% - Accent1 2 4 2 2 2" xfId="1457" xr:uid="{00000000-0005-0000-0000-0000C5040000}"/>
    <cellStyle name="40% - Accent1 2 4 2 2 2 2" xfId="2953" xr:uid="{00000000-0005-0000-0000-0000C6040000}"/>
    <cellStyle name="40% - Accent1 2 4 2 2 3" xfId="2205" xr:uid="{00000000-0005-0000-0000-0000C7040000}"/>
    <cellStyle name="40% - Accent1 2 4 2 3" xfId="1083" xr:uid="{00000000-0005-0000-0000-0000C8040000}"/>
    <cellStyle name="40% - Accent1 2 4 2 3 2" xfId="2579" xr:uid="{00000000-0005-0000-0000-0000C9040000}"/>
    <cellStyle name="40% - Accent1 2 4 2 4" xfId="1831" xr:uid="{00000000-0005-0000-0000-0000CA040000}"/>
    <cellStyle name="40% - Accent1 2 4 3" xfId="522" xr:uid="{00000000-0005-0000-0000-0000CB040000}"/>
    <cellStyle name="40% - Accent1 2 4 3 2" xfId="1270" xr:uid="{00000000-0005-0000-0000-0000CC040000}"/>
    <cellStyle name="40% - Accent1 2 4 3 2 2" xfId="2766" xr:uid="{00000000-0005-0000-0000-0000CD040000}"/>
    <cellStyle name="40% - Accent1 2 4 3 3" xfId="2018" xr:uid="{00000000-0005-0000-0000-0000CE040000}"/>
    <cellStyle name="40% - Accent1 2 4 4" xfId="896" xr:uid="{00000000-0005-0000-0000-0000CF040000}"/>
    <cellStyle name="40% - Accent1 2 4 4 2" xfId="2392" xr:uid="{00000000-0005-0000-0000-0000D0040000}"/>
    <cellStyle name="40% - Accent1 2 4 5" xfId="1644" xr:uid="{00000000-0005-0000-0000-0000D1040000}"/>
    <cellStyle name="40% - Accent1 2 5" xfId="241" xr:uid="{00000000-0005-0000-0000-0000D2040000}"/>
    <cellStyle name="40% - Accent1 2 5 2" xfId="615" xr:uid="{00000000-0005-0000-0000-0000D3040000}"/>
    <cellStyle name="40% - Accent1 2 5 2 2" xfId="1363" xr:uid="{00000000-0005-0000-0000-0000D4040000}"/>
    <cellStyle name="40% - Accent1 2 5 2 2 2" xfId="2859" xr:uid="{00000000-0005-0000-0000-0000D5040000}"/>
    <cellStyle name="40% - Accent1 2 5 2 3" xfId="2111" xr:uid="{00000000-0005-0000-0000-0000D6040000}"/>
    <cellStyle name="40% - Accent1 2 5 3" xfId="989" xr:uid="{00000000-0005-0000-0000-0000D7040000}"/>
    <cellStyle name="40% - Accent1 2 5 3 2" xfId="2485" xr:uid="{00000000-0005-0000-0000-0000D8040000}"/>
    <cellStyle name="40% - Accent1 2 5 4" xfId="1737" xr:uid="{00000000-0005-0000-0000-0000D9040000}"/>
    <cellStyle name="40% - Accent1 2 6" xfId="428" xr:uid="{00000000-0005-0000-0000-0000DA040000}"/>
    <cellStyle name="40% - Accent1 2 6 2" xfId="1176" xr:uid="{00000000-0005-0000-0000-0000DB040000}"/>
    <cellStyle name="40% - Accent1 2 6 2 2" xfId="2672" xr:uid="{00000000-0005-0000-0000-0000DC040000}"/>
    <cellStyle name="40% - Accent1 2 6 3" xfId="1924" xr:uid="{00000000-0005-0000-0000-0000DD040000}"/>
    <cellStyle name="40% - Accent1 2 7" xfId="802" xr:uid="{00000000-0005-0000-0000-0000DE040000}"/>
    <cellStyle name="40% - Accent1 2 7 2" xfId="2298" xr:uid="{00000000-0005-0000-0000-0000DF040000}"/>
    <cellStyle name="40% - Accent1 2 8" xfId="1550" xr:uid="{00000000-0005-0000-0000-0000E0040000}"/>
    <cellStyle name="40% - Accent1 3" xfId="72" xr:uid="{00000000-0005-0000-0000-0000E1040000}"/>
    <cellStyle name="40% - Accent1 3 2" xfId="166" xr:uid="{00000000-0005-0000-0000-0000E2040000}"/>
    <cellStyle name="40% - Accent1 3 2 2" xfId="353" xr:uid="{00000000-0005-0000-0000-0000E3040000}"/>
    <cellStyle name="40% - Accent1 3 2 2 2" xfId="727" xr:uid="{00000000-0005-0000-0000-0000E4040000}"/>
    <cellStyle name="40% - Accent1 3 2 2 2 2" xfId="1475" xr:uid="{00000000-0005-0000-0000-0000E5040000}"/>
    <cellStyle name="40% - Accent1 3 2 2 2 2 2" xfId="2971" xr:uid="{00000000-0005-0000-0000-0000E6040000}"/>
    <cellStyle name="40% - Accent1 3 2 2 2 3" xfId="2223" xr:uid="{00000000-0005-0000-0000-0000E7040000}"/>
    <cellStyle name="40% - Accent1 3 2 2 3" xfId="1101" xr:uid="{00000000-0005-0000-0000-0000E8040000}"/>
    <cellStyle name="40% - Accent1 3 2 2 3 2" xfId="2597" xr:uid="{00000000-0005-0000-0000-0000E9040000}"/>
    <cellStyle name="40% - Accent1 3 2 2 4" xfId="1849" xr:uid="{00000000-0005-0000-0000-0000EA040000}"/>
    <cellStyle name="40% - Accent1 3 2 3" xfId="540" xr:uid="{00000000-0005-0000-0000-0000EB040000}"/>
    <cellStyle name="40% - Accent1 3 2 3 2" xfId="1288" xr:uid="{00000000-0005-0000-0000-0000EC040000}"/>
    <cellStyle name="40% - Accent1 3 2 3 2 2" xfId="2784" xr:uid="{00000000-0005-0000-0000-0000ED040000}"/>
    <cellStyle name="40% - Accent1 3 2 3 3" xfId="2036" xr:uid="{00000000-0005-0000-0000-0000EE040000}"/>
    <cellStyle name="40% - Accent1 3 2 4" xfId="914" xr:uid="{00000000-0005-0000-0000-0000EF040000}"/>
    <cellStyle name="40% - Accent1 3 2 4 2" xfId="2410" xr:uid="{00000000-0005-0000-0000-0000F0040000}"/>
    <cellStyle name="40% - Accent1 3 2 5" xfId="1662" xr:uid="{00000000-0005-0000-0000-0000F1040000}"/>
    <cellStyle name="40% - Accent1 3 3" xfId="259" xr:uid="{00000000-0005-0000-0000-0000F2040000}"/>
    <cellStyle name="40% - Accent1 3 3 2" xfId="633" xr:uid="{00000000-0005-0000-0000-0000F3040000}"/>
    <cellStyle name="40% - Accent1 3 3 2 2" xfId="1381" xr:uid="{00000000-0005-0000-0000-0000F4040000}"/>
    <cellStyle name="40% - Accent1 3 3 2 2 2" xfId="2877" xr:uid="{00000000-0005-0000-0000-0000F5040000}"/>
    <cellStyle name="40% - Accent1 3 3 2 3" xfId="2129" xr:uid="{00000000-0005-0000-0000-0000F6040000}"/>
    <cellStyle name="40% - Accent1 3 3 3" xfId="1007" xr:uid="{00000000-0005-0000-0000-0000F7040000}"/>
    <cellStyle name="40% - Accent1 3 3 3 2" xfId="2503" xr:uid="{00000000-0005-0000-0000-0000F8040000}"/>
    <cellStyle name="40% - Accent1 3 3 4" xfId="1755" xr:uid="{00000000-0005-0000-0000-0000F9040000}"/>
    <cellStyle name="40% - Accent1 3 4" xfId="446" xr:uid="{00000000-0005-0000-0000-0000FA040000}"/>
    <cellStyle name="40% - Accent1 3 4 2" xfId="1194" xr:uid="{00000000-0005-0000-0000-0000FB040000}"/>
    <cellStyle name="40% - Accent1 3 4 2 2" xfId="2690" xr:uid="{00000000-0005-0000-0000-0000FC040000}"/>
    <cellStyle name="40% - Accent1 3 4 3" xfId="1942" xr:uid="{00000000-0005-0000-0000-0000FD040000}"/>
    <cellStyle name="40% - Accent1 3 5" xfId="820" xr:uid="{00000000-0005-0000-0000-0000FE040000}"/>
    <cellStyle name="40% - Accent1 3 5 2" xfId="2316" xr:uid="{00000000-0005-0000-0000-0000FF040000}"/>
    <cellStyle name="40% - Accent1 3 6" xfId="1568" xr:uid="{00000000-0005-0000-0000-000000050000}"/>
    <cellStyle name="40% - Accent1 4" xfId="100" xr:uid="{00000000-0005-0000-0000-000001050000}"/>
    <cellStyle name="40% - Accent1 4 2" xfId="194" xr:uid="{00000000-0005-0000-0000-000002050000}"/>
    <cellStyle name="40% - Accent1 4 2 2" xfId="381" xr:uid="{00000000-0005-0000-0000-000003050000}"/>
    <cellStyle name="40% - Accent1 4 2 2 2" xfId="755" xr:uid="{00000000-0005-0000-0000-000004050000}"/>
    <cellStyle name="40% - Accent1 4 2 2 2 2" xfId="1503" xr:uid="{00000000-0005-0000-0000-000005050000}"/>
    <cellStyle name="40% - Accent1 4 2 2 2 2 2" xfId="2999" xr:uid="{00000000-0005-0000-0000-000006050000}"/>
    <cellStyle name="40% - Accent1 4 2 2 2 3" xfId="2251" xr:uid="{00000000-0005-0000-0000-000007050000}"/>
    <cellStyle name="40% - Accent1 4 2 2 3" xfId="1129" xr:uid="{00000000-0005-0000-0000-000008050000}"/>
    <cellStyle name="40% - Accent1 4 2 2 3 2" xfId="2625" xr:uid="{00000000-0005-0000-0000-000009050000}"/>
    <cellStyle name="40% - Accent1 4 2 2 4" xfId="1877" xr:uid="{00000000-0005-0000-0000-00000A050000}"/>
    <cellStyle name="40% - Accent1 4 2 3" xfId="568" xr:uid="{00000000-0005-0000-0000-00000B050000}"/>
    <cellStyle name="40% - Accent1 4 2 3 2" xfId="1316" xr:uid="{00000000-0005-0000-0000-00000C050000}"/>
    <cellStyle name="40% - Accent1 4 2 3 2 2" xfId="2812" xr:uid="{00000000-0005-0000-0000-00000D050000}"/>
    <cellStyle name="40% - Accent1 4 2 3 3" xfId="2064" xr:uid="{00000000-0005-0000-0000-00000E050000}"/>
    <cellStyle name="40% - Accent1 4 2 4" xfId="942" xr:uid="{00000000-0005-0000-0000-00000F050000}"/>
    <cellStyle name="40% - Accent1 4 2 4 2" xfId="2438" xr:uid="{00000000-0005-0000-0000-000010050000}"/>
    <cellStyle name="40% - Accent1 4 2 5" xfId="1690" xr:uid="{00000000-0005-0000-0000-000011050000}"/>
    <cellStyle name="40% - Accent1 4 3" xfId="287" xr:uid="{00000000-0005-0000-0000-000012050000}"/>
    <cellStyle name="40% - Accent1 4 3 2" xfId="661" xr:uid="{00000000-0005-0000-0000-000013050000}"/>
    <cellStyle name="40% - Accent1 4 3 2 2" xfId="1409" xr:uid="{00000000-0005-0000-0000-000014050000}"/>
    <cellStyle name="40% - Accent1 4 3 2 2 2" xfId="2905" xr:uid="{00000000-0005-0000-0000-000015050000}"/>
    <cellStyle name="40% - Accent1 4 3 2 3" xfId="2157" xr:uid="{00000000-0005-0000-0000-000016050000}"/>
    <cellStyle name="40% - Accent1 4 3 3" xfId="1035" xr:uid="{00000000-0005-0000-0000-000017050000}"/>
    <cellStyle name="40% - Accent1 4 3 3 2" xfId="2531" xr:uid="{00000000-0005-0000-0000-000018050000}"/>
    <cellStyle name="40% - Accent1 4 3 4" xfId="1783" xr:uid="{00000000-0005-0000-0000-000019050000}"/>
    <cellStyle name="40% - Accent1 4 4" xfId="474" xr:uid="{00000000-0005-0000-0000-00001A050000}"/>
    <cellStyle name="40% - Accent1 4 4 2" xfId="1222" xr:uid="{00000000-0005-0000-0000-00001B050000}"/>
    <cellStyle name="40% - Accent1 4 4 2 2" xfId="2718" xr:uid="{00000000-0005-0000-0000-00001C050000}"/>
    <cellStyle name="40% - Accent1 4 4 3" xfId="1970" xr:uid="{00000000-0005-0000-0000-00001D050000}"/>
    <cellStyle name="40% - Accent1 4 5" xfId="848" xr:uid="{00000000-0005-0000-0000-00001E050000}"/>
    <cellStyle name="40% - Accent1 4 5 2" xfId="2344" xr:uid="{00000000-0005-0000-0000-00001F050000}"/>
    <cellStyle name="40% - Accent1 4 6" xfId="1596" xr:uid="{00000000-0005-0000-0000-000020050000}"/>
    <cellStyle name="40% - Accent1 5" xfId="132" xr:uid="{00000000-0005-0000-0000-000021050000}"/>
    <cellStyle name="40% - Accent1 5 2" xfId="319" xr:uid="{00000000-0005-0000-0000-000022050000}"/>
    <cellStyle name="40% - Accent1 5 2 2" xfId="693" xr:uid="{00000000-0005-0000-0000-000023050000}"/>
    <cellStyle name="40% - Accent1 5 2 2 2" xfId="1441" xr:uid="{00000000-0005-0000-0000-000024050000}"/>
    <cellStyle name="40% - Accent1 5 2 2 2 2" xfId="2937" xr:uid="{00000000-0005-0000-0000-000025050000}"/>
    <cellStyle name="40% - Accent1 5 2 2 3" xfId="2189" xr:uid="{00000000-0005-0000-0000-000026050000}"/>
    <cellStyle name="40% - Accent1 5 2 3" xfId="1067" xr:uid="{00000000-0005-0000-0000-000027050000}"/>
    <cellStyle name="40% - Accent1 5 2 3 2" xfId="2563" xr:uid="{00000000-0005-0000-0000-000028050000}"/>
    <cellStyle name="40% - Accent1 5 2 4" xfId="1815" xr:uid="{00000000-0005-0000-0000-000029050000}"/>
    <cellStyle name="40% - Accent1 5 3" xfId="506" xr:uid="{00000000-0005-0000-0000-00002A050000}"/>
    <cellStyle name="40% - Accent1 5 3 2" xfId="1254" xr:uid="{00000000-0005-0000-0000-00002B050000}"/>
    <cellStyle name="40% - Accent1 5 3 2 2" xfId="2750" xr:uid="{00000000-0005-0000-0000-00002C050000}"/>
    <cellStyle name="40% - Accent1 5 3 3" xfId="2002" xr:uid="{00000000-0005-0000-0000-00002D050000}"/>
    <cellStyle name="40% - Accent1 5 4" xfId="880" xr:uid="{00000000-0005-0000-0000-00002E050000}"/>
    <cellStyle name="40% - Accent1 5 4 2" xfId="2376" xr:uid="{00000000-0005-0000-0000-00002F050000}"/>
    <cellStyle name="40% - Accent1 5 5" xfId="1628" xr:uid="{00000000-0005-0000-0000-000030050000}"/>
    <cellStyle name="40% - Accent1 6" xfId="229" xr:uid="{00000000-0005-0000-0000-000031050000}"/>
    <cellStyle name="40% - Accent1 6 2" xfId="603" xr:uid="{00000000-0005-0000-0000-000032050000}"/>
    <cellStyle name="40% - Accent1 6 2 2" xfId="1351" xr:uid="{00000000-0005-0000-0000-000033050000}"/>
    <cellStyle name="40% - Accent1 6 2 2 2" xfId="2847" xr:uid="{00000000-0005-0000-0000-000034050000}"/>
    <cellStyle name="40% - Accent1 6 2 3" xfId="2099" xr:uid="{00000000-0005-0000-0000-000035050000}"/>
    <cellStyle name="40% - Accent1 6 3" xfId="977" xr:uid="{00000000-0005-0000-0000-000036050000}"/>
    <cellStyle name="40% - Accent1 6 3 2" xfId="2473" xr:uid="{00000000-0005-0000-0000-000037050000}"/>
    <cellStyle name="40% - Accent1 6 4" xfId="1725" xr:uid="{00000000-0005-0000-0000-000038050000}"/>
    <cellStyle name="40% - Accent1 7" xfId="416" xr:uid="{00000000-0005-0000-0000-000039050000}"/>
    <cellStyle name="40% - Accent1 7 2" xfId="1164" xr:uid="{00000000-0005-0000-0000-00003A050000}"/>
    <cellStyle name="40% - Accent1 7 2 2" xfId="2660" xr:uid="{00000000-0005-0000-0000-00003B050000}"/>
    <cellStyle name="40% - Accent1 7 3" xfId="1912" xr:uid="{00000000-0005-0000-0000-00003C050000}"/>
    <cellStyle name="40% - Accent1 8" xfId="790" xr:uid="{00000000-0005-0000-0000-00003D050000}"/>
    <cellStyle name="40% - Accent1 8 2" xfId="2286" xr:uid="{00000000-0005-0000-0000-00003E050000}"/>
    <cellStyle name="40% - Accent1 9" xfId="1538" xr:uid="{00000000-0005-0000-0000-00003F050000}"/>
    <cellStyle name="40% - Accent2" xfId="8" builtinId="35" customBuiltin="1"/>
    <cellStyle name="40% - Accent2 2" xfId="51" xr:uid="{00000000-0005-0000-0000-000041050000}"/>
    <cellStyle name="40% - Accent2 2 2" xfId="86" xr:uid="{00000000-0005-0000-0000-000042050000}"/>
    <cellStyle name="40% - Accent2 2 2 2" xfId="180" xr:uid="{00000000-0005-0000-0000-000043050000}"/>
    <cellStyle name="40% - Accent2 2 2 2 2" xfId="367" xr:uid="{00000000-0005-0000-0000-000044050000}"/>
    <cellStyle name="40% - Accent2 2 2 2 2 2" xfId="741" xr:uid="{00000000-0005-0000-0000-000045050000}"/>
    <cellStyle name="40% - Accent2 2 2 2 2 2 2" xfId="1489" xr:uid="{00000000-0005-0000-0000-000046050000}"/>
    <cellStyle name="40% - Accent2 2 2 2 2 2 2 2" xfId="2985" xr:uid="{00000000-0005-0000-0000-000047050000}"/>
    <cellStyle name="40% - Accent2 2 2 2 2 2 3" xfId="2237" xr:uid="{00000000-0005-0000-0000-000048050000}"/>
    <cellStyle name="40% - Accent2 2 2 2 2 3" xfId="1115" xr:uid="{00000000-0005-0000-0000-000049050000}"/>
    <cellStyle name="40% - Accent2 2 2 2 2 3 2" xfId="2611" xr:uid="{00000000-0005-0000-0000-00004A050000}"/>
    <cellStyle name="40% - Accent2 2 2 2 2 4" xfId="1863" xr:uid="{00000000-0005-0000-0000-00004B050000}"/>
    <cellStyle name="40% - Accent2 2 2 2 3" xfId="554" xr:uid="{00000000-0005-0000-0000-00004C050000}"/>
    <cellStyle name="40% - Accent2 2 2 2 3 2" xfId="1302" xr:uid="{00000000-0005-0000-0000-00004D050000}"/>
    <cellStyle name="40% - Accent2 2 2 2 3 2 2" xfId="2798" xr:uid="{00000000-0005-0000-0000-00004E050000}"/>
    <cellStyle name="40% - Accent2 2 2 2 3 3" xfId="2050" xr:uid="{00000000-0005-0000-0000-00004F050000}"/>
    <cellStyle name="40% - Accent2 2 2 2 4" xfId="928" xr:uid="{00000000-0005-0000-0000-000050050000}"/>
    <cellStyle name="40% - Accent2 2 2 2 4 2" xfId="2424" xr:uid="{00000000-0005-0000-0000-000051050000}"/>
    <cellStyle name="40% - Accent2 2 2 2 5" xfId="1676" xr:uid="{00000000-0005-0000-0000-000052050000}"/>
    <cellStyle name="40% - Accent2 2 2 3" xfId="273" xr:uid="{00000000-0005-0000-0000-000053050000}"/>
    <cellStyle name="40% - Accent2 2 2 3 2" xfId="647" xr:uid="{00000000-0005-0000-0000-000054050000}"/>
    <cellStyle name="40% - Accent2 2 2 3 2 2" xfId="1395" xr:uid="{00000000-0005-0000-0000-000055050000}"/>
    <cellStyle name="40% - Accent2 2 2 3 2 2 2" xfId="2891" xr:uid="{00000000-0005-0000-0000-000056050000}"/>
    <cellStyle name="40% - Accent2 2 2 3 2 3" xfId="2143" xr:uid="{00000000-0005-0000-0000-000057050000}"/>
    <cellStyle name="40% - Accent2 2 2 3 3" xfId="1021" xr:uid="{00000000-0005-0000-0000-000058050000}"/>
    <cellStyle name="40% - Accent2 2 2 3 3 2" xfId="2517" xr:uid="{00000000-0005-0000-0000-000059050000}"/>
    <cellStyle name="40% - Accent2 2 2 3 4" xfId="1769" xr:uid="{00000000-0005-0000-0000-00005A050000}"/>
    <cellStyle name="40% - Accent2 2 2 4" xfId="460" xr:uid="{00000000-0005-0000-0000-00005B050000}"/>
    <cellStyle name="40% - Accent2 2 2 4 2" xfId="1208" xr:uid="{00000000-0005-0000-0000-00005C050000}"/>
    <cellStyle name="40% - Accent2 2 2 4 2 2" xfId="2704" xr:uid="{00000000-0005-0000-0000-00005D050000}"/>
    <cellStyle name="40% - Accent2 2 2 4 3" xfId="1956" xr:uid="{00000000-0005-0000-0000-00005E050000}"/>
    <cellStyle name="40% - Accent2 2 2 5" xfId="834" xr:uid="{00000000-0005-0000-0000-00005F050000}"/>
    <cellStyle name="40% - Accent2 2 2 5 2" xfId="2330" xr:uid="{00000000-0005-0000-0000-000060050000}"/>
    <cellStyle name="40% - Accent2 2 2 6" xfId="1582" xr:uid="{00000000-0005-0000-0000-000061050000}"/>
    <cellStyle name="40% - Accent2 2 3" xfId="118" xr:uid="{00000000-0005-0000-0000-000062050000}"/>
    <cellStyle name="40% - Accent2 2 3 2" xfId="212" xr:uid="{00000000-0005-0000-0000-000063050000}"/>
    <cellStyle name="40% - Accent2 2 3 2 2" xfId="399" xr:uid="{00000000-0005-0000-0000-000064050000}"/>
    <cellStyle name="40% - Accent2 2 3 2 2 2" xfId="773" xr:uid="{00000000-0005-0000-0000-000065050000}"/>
    <cellStyle name="40% - Accent2 2 3 2 2 2 2" xfId="1521" xr:uid="{00000000-0005-0000-0000-000066050000}"/>
    <cellStyle name="40% - Accent2 2 3 2 2 2 2 2" xfId="3017" xr:uid="{00000000-0005-0000-0000-000067050000}"/>
    <cellStyle name="40% - Accent2 2 3 2 2 2 3" xfId="2269" xr:uid="{00000000-0005-0000-0000-000068050000}"/>
    <cellStyle name="40% - Accent2 2 3 2 2 3" xfId="1147" xr:uid="{00000000-0005-0000-0000-000069050000}"/>
    <cellStyle name="40% - Accent2 2 3 2 2 3 2" xfId="2643" xr:uid="{00000000-0005-0000-0000-00006A050000}"/>
    <cellStyle name="40% - Accent2 2 3 2 2 4" xfId="1895" xr:uid="{00000000-0005-0000-0000-00006B050000}"/>
    <cellStyle name="40% - Accent2 2 3 2 3" xfId="586" xr:uid="{00000000-0005-0000-0000-00006C050000}"/>
    <cellStyle name="40% - Accent2 2 3 2 3 2" xfId="1334" xr:uid="{00000000-0005-0000-0000-00006D050000}"/>
    <cellStyle name="40% - Accent2 2 3 2 3 2 2" xfId="2830" xr:uid="{00000000-0005-0000-0000-00006E050000}"/>
    <cellStyle name="40% - Accent2 2 3 2 3 3" xfId="2082" xr:uid="{00000000-0005-0000-0000-00006F050000}"/>
    <cellStyle name="40% - Accent2 2 3 2 4" xfId="960" xr:uid="{00000000-0005-0000-0000-000070050000}"/>
    <cellStyle name="40% - Accent2 2 3 2 4 2" xfId="2456" xr:uid="{00000000-0005-0000-0000-000071050000}"/>
    <cellStyle name="40% - Accent2 2 3 2 5" xfId="1708" xr:uid="{00000000-0005-0000-0000-000072050000}"/>
    <cellStyle name="40% - Accent2 2 3 3" xfId="305" xr:uid="{00000000-0005-0000-0000-000073050000}"/>
    <cellStyle name="40% - Accent2 2 3 3 2" xfId="679" xr:uid="{00000000-0005-0000-0000-000074050000}"/>
    <cellStyle name="40% - Accent2 2 3 3 2 2" xfId="1427" xr:uid="{00000000-0005-0000-0000-000075050000}"/>
    <cellStyle name="40% - Accent2 2 3 3 2 2 2" xfId="2923" xr:uid="{00000000-0005-0000-0000-000076050000}"/>
    <cellStyle name="40% - Accent2 2 3 3 2 3" xfId="2175" xr:uid="{00000000-0005-0000-0000-000077050000}"/>
    <cellStyle name="40% - Accent2 2 3 3 3" xfId="1053" xr:uid="{00000000-0005-0000-0000-000078050000}"/>
    <cellStyle name="40% - Accent2 2 3 3 3 2" xfId="2549" xr:uid="{00000000-0005-0000-0000-000079050000}"/>
    <cellStyle name="40% - Accent2 2 3 3 4" xfId="1801" xr:uid="{00000000-0005-0000-0000-00007A050000}"/>
    <cellStyle name="40% - Accent2 2 3 4" xfId="492" xr:uid="{00000000-0005-0000-0000-00007B050000}"/>
    <cellStyle name="40% - Accent2 2 3 4 2" xfId="1240" xr:uid="{00000000-0005-0000-0000-00007C050000}"/>
    <cellStyle name="40% - Accent2 2 3 4 2 2" xfId="2736" xr:uid="{00000000-0005-0000-0000-00007D050000}"/>
    <cellStyle name="40% - Accent2 2 3 4 3" xfId="1988" xr:uid="{00000000-0005-0000-0000-00007E050000}"/>
    <cellStyle name="40% - Accent2 2 3 5" xfId="866" xr:uid="{00000000-0005-0000-0000-00007F050000}"/>
    <cellStyle name="40% - Accent2 2 3 5 2" xfId="2362" xr:uid="{00000000-0005-0000-0000-000080050000}"/>
    <cellStyle name="40% - Accent2 2 3 6" xfId="1614" xr:uid="{00000000-0005-0000-0000-000081050000}"/>
    <cellStyle name="40% - Accent2 2 4" xfId="150" xr:uid="{00000000-0005-0000-0000-000082050000}"/>
    <cellStyle name="40% - Accent2 2 4 2" xfId="337" xr:uid="{00000000-0005-0000-0000-000083050000}"/>
    <cellStyle name="40% - Accent2 2 4 2 2" xfId="711" xr:uid="{00000000-0005-0000-0000-000084050000}"/>
    <cellStyle name="40% - Accent2 2 4 2 2 2" xfId="1459" xr:uid="{00000000-0005-0000-0000-000085050000}"/>
    <cellStyle name="40% - Accent2 2 4 2 2 2 2" xfId="2955" xr:uid="{00000000-0005-0000-0000-000086050000}"/>
    <cellStyle name="40% - Accent2 2 4 2 2 3" xfId="2207" xr:uid="{00000000-0005-0000-0000-000087050000}"/>
    <cellStyle name="40% - Accent2 2 4 2 3" xfId="1085" xr:uid="{00000000-0005-0000-0000-000088050000}"/>
    <cellStyle name="40% - Accent2 2 4 2 3 2" xfId="2581" xr:uid="{00000000-0005-0000-0000-000089050000}"/>
    <cellStyle name="40% - Accent2 2 4 2 4" xfId="1833" xr:uid="{00000000-0005-0000-0000-00008A050000}"/>
    <cellStyle name="40% - Accent2 2 4 3" xfId="524" xr:uid="{00000000-0005-0000-0000-00008B050000}"/>
    <cellStyle name="40% - Accent2 2 4 3 2" xfId="1272" xr:uid="{00000000-0005-0000-0000-00008C050000}"/>
    <cellStyle name="40% - Accent2 2 4 3 2 2" xfId="2768" xr:uid="{00000000-0005-0000-0000-00008D050000}"/>
    <cellStyle name="40% - Accent2 2 4 3 3" xfId="2020" xr:uid="{00000000-0005-0000-0000-00008E050000}"/>
    <cellStyle name="40% - Accent2 2 4 4" xfId="898" xr:uid="{00000000-0005-0000-0000-00008F050000}"/>
    <cellStyle name="40% - Accent2 2 4 4 2" xfId="2394" xr:uid="{00000000-0005-0000-0000-000090050000}"/>
    <cellStyle name="40% - Accent2 2 4 5" xfId="1646" xr:uid="{00000000-0005-0000-0000-000091050000}"/>
    <cellStyle name="40% - Accent2 2 5" xfId="243" xr:uid="{00000000-0005-0000-0000-000092050000}"/>
    <cellStyle name="40% - Accent2 2 5 2" xfId="617" xr:uid="{00000000-0005-0000-0000-000093050000}"/>
    <cellStyle name="40% - Accent2 2 5 2 2" xfId="1365" xr:uid="{00000000-0005-0000-0000-000094050000}"/>
    <cellStyle name="40% - Accent2 2 5 2 2 2" xfId="2861" xr:uid="{00000000-0005-0000-0000-000095050000}"/>
    <cellStyle name="40% - Accent2 2 5 2 3" xfId="2113" xr:uid="{00000000-0005-0000-0000-000096050000}"/>
    <cellStyle name="40% - Accent2 2 5 3" xfId="991" xr:uid="{00000000-0005-0000-0000-000097050000}"/>
    <cellStyle name="40% - Accent2 2 5 3 2" xfId="2487" xr:uid="{00000000-0005-0000-0000-000098050000}"/>
    <cellStyle name="40% - Accent2 2 5 4" xfId="1739" xr:uid="{00000000-0005-0000-0000-000099050000}"/>
    <cellStyle name="40% - Accent2 2 6" xfId="430" xr:uid="{00000000-0005-0000-0000-00009A050000}"/>
    <cellStyle name="40% - Accent2 2 6 2" xfId="1178" xr:uid="{00000000-0005-0000-0000-00009B050000}"/>
    <cellStyle name="40% - Accent2 2 6 2 2" xfId="2674" xr:uid="{00000000-0005-0000-0000-00009C050000}"/>
    <cellStyle name="40% - Accent2 2 6 3" xfId="1926" xr:uid="{00000000-0005-0000-0000-00009D050000}"/>
    <cellStyle name="40% - Accent2 2 7" xfId="804" xr:uid="{00000000-0005-0000-0000-00009E050000}"/>
    <cellStyle name="40% - Accent2 2 7 2" xfId="2300" xr:uid="{00000000-0005-0000-0000-00009F050000}"/>
    <cellStyle name="40% - Accent2 2 8" xfId="1552" xr:uid="{00000000-0005-0000-0000-0000A0050000}"/>
    <cellStyle name="40% - Accent2 3" xfId="73" xr:uid="{00000000-0005-0000-0000-0000A1050000}"/>
    <cellStyle name="40% - Accent2 3 2" xfId="167" xr:uid="{00000000-0005-0000-0000-0000A2050000}"/>
    <cellStyle name="40% - Accent2 3 2 2" xfId="354" xr:uid="{00000000-0005-0000-0000-0000A3050000}"/>
    <cellStyle name="40% - Accent2 3 2 2 2" xfId="728" xr:uid="{00000000-0005-0000-0000-0000A4050000}"/>
    <cellStyle name="40% - Accent2 3 2 2 2 2" xfId="1476" xr:uid="{00000000-0005-0000-0000-0000A5050000}"/>
    <cellStyle name="40% - Accent2 3 2 2 2 2 2" xfId="2972" xr:uid="{00000000-0005-0000-0000-0000A6050000}"/>
    <cellStyle name="40% - Accent2 3 2 2 2 3" xfId="2224" xr:uid="{00000000-0005-0000-0000-0000A7050000}"/>
    <cellStyle name="40% - Accent2 3 2 2 3" xfId="1102" xr:uid="{00000000-0005-0000-0000-0000A8050000}"/>
    <cellStyle name="40% - Accent2 3 2 2 3 2" xfId="2598" xr:uid="{00000000-0005-0000-0000-0000A9050000}"/>
    <cellStyle name="40% - Accent2 3 2 2 4" xfId="1850" xr:uid="{00000000-0005-0000-0000-0000AA050000}"/>
    <cellStyle name="40% - Accent2 3 2 3" xfId="541" xr:uid="{00000000-0005-0000-0000-0000AB050000}"/>
    <cellStyle name="40% - Accent2 3 2 3 2" xfId="1289" xr:uid="{00000000-0005-0000-0000-0000AC050000}"/>
    <cellStyle name="40% - Accent2 3 2 3 2 2" xfId="2785" xr:uid="{00000000-0005-0000-0000-0000AD050000}"/>
    <cellStyle name="40% - Accent2 3 2 3 3" xfId="2037" xr:uid="{00000000-0005-0000-0000-0000AE050000}"/>
    <cellStyle name="40% - Accent2 3 2 4" xfId="915" xr:uid="{00000000-0005-0000-0000-0000AF050000}"/>
    <cellStyle name="40% - Accent2 3 2 4 2" xfId="2411" xr:uid="{00000000-0005-0000-0000-0000B0050000}"/>
    <cellStyle name="40% - Accent2 3 2 5" xfId="1663" xr:uid="{00000000-0005-0000-0000-0000B1050000}"/>
    <cellStyle name="40% - Accent2 3 3" xfId="260" xr:uid="{00000000-0005-0000-0000-0000B2050000}"/>
    <cellStyle name="40% - Accent2 3 3 2" xfId="634" xr:uid="{00000000-0005-0000-0000-0000B3050000}"/>
    <cellStyle name="40% - Accent2 3 3 2 2" xfId="1382" xr:uid="{00000000-0005-0000-0000-0000B4050000}"/>
    <cellStyle name="40% - Accent2 3 3 2 2 2" xfId="2878" xr:uid="{00000000-0005-0000-0000-0000B5050000}"/>
    <cellStyle name="40% - Accent2 3 3 2 3" xfId="2130" xr:uid="{00000000-0005-0000-0000-0000B6050000}"/>
    <cellStyle name="40% - Accent2 3 3 3" xfId="1008" xr:uid="{00000000-0005-0000-0000-0000B7050000}"/>
    <cellStyle name="40% - Accent2 3 3 3 2" xfId="2504" xr:uid="{00000000-0005-0000-0000-0000B8050000}"/>
    <cellStyle name="40% - Accent2 3 3 4" xfId="1756" xr:uid="{00000000-0005-0000-0000-0000B9050000}"/>
    <cellStyle name="40% - Accent2 3 4" xfId="447" xr:uid="{00000000-0005-0000-0000-0000BA050000}"/>
    <cellStyle name="40% - Accent2 3 4 2" xfId="1195" xr:uid="{00000000-0005-0000-0000-0000BB050000}"/>
    <cellStyle name="40% - Accent2 3 4 2 2" xfId="2691" xr:uid="{00000000-0005-0000-0000-0000BC050000}"/>
    <cellStyle name="40% - Accent2 3 4 3" xfId="1943" xr:uid="{00000000-0005-0000-0000-0000BD050000}"/>
    <cellStyle name="40% - Accent2 3 5" xfId="821" xr:uid="{00000000-0005-0000-0000-0000BE050000}"/>
    <cellStyle name="40% - Accent2 3 5 2" xfId="2317" xr:uid="{00000000-0005-0000-0000-0000BF050000}"/>
    <cellStyle name="40% - Accent2 3 6" xfId="1569" xr:uid="{00000000-0005-0000-0000-0000C0050000}"/>
    <cellStyle name="40% - Accent2 4" xfId="102" xr:uid="{00000000-0005-0000-0000-0000C1050000}"/>
    <cellStyle name="40% - Accent2 4 2" xfId="196" xr:uid="{00000000-0005-0000-0000-0000C2050000}"/>
    <cellStyle name="40% - Accent2 4 2 2" xfId="383" xr:uid="{00000000-0005-0000-0000-0000C3050000}"/>
    <cellStyle name="40% - Accent2 4 2 2 2" xfId="757" xr:uid="{00000000-0005-0000-0000-0000C4050000}"/>
    <cellStyle name="40% - Accent2 4 2 2 2 2" xfId="1505" xr:uid="{00000000-0005-0000-0000-0000C5050000}"/>
    <cellStyle name="40% - Accent2 4 2 2 2 2 2" xfId="3001" xr:uid="{00000000-0005-0000-0000-0000C6050000}"/>
    <cellStyle name="40% - Accent2 4 2 2 2 3" xfId="2253" xr:uid="{00000000-0005-0000-0000-0000C7050000}"/>
    <cellStyle name="40% - Accent2 4 2 2 3" xfId="1131" xr:uid="{00000000-0005-0000-0000-0000C8050000}"/>
    <cellStyle name="40% - Accent2 4 2 2 3 2" xfId="2627" xr:uid="{00000000-0005-0000-0000-0000C9050000}"/>
    <cellStyle name="40% - Accent2 4 2 2 4" xfId="1879" xr:uid="{00000000-0005-0000-0000-0000CA050000}"/>
    <cellStyle name="40% - Accent2 4 2 3" xfId="570" xr:uid="{00000000-0005-0000-0000-0000CB050000}"/>
    <cellStyle name="40% - Accent2 4 2 3 2" xfId="1318" xr:uid="{00000000-0005-0000-0000-0000CC050000}"/>
    <cellStyle name="40% - Accent2 4 2 3 2 2" xfId="2814" xr:uid="{00000000-0005-0000-0000-0000CD050000}"/>
    <cellStyle name="40% - Accent2 4 2 3 3" xfId="2066" xr:uid="{00000000-0005-0000-0000-0000CE050000}"/>
    <cellStyle name="40% - Accent2 4 2 4" xfId="944" xr:uid="{00000000-0005-0000-0000-0000CF050000}"/>
    <cellStyle name="40% - Accent2 4 2 4 2" xfId="2440" xr:uid="{00000000-0005-0000-0000-0000D0050000}"/>
    <cellStyle name="40% - Accent2 4 2 5" xfId="1692" xr:uid="{00000000-0005-0000-0000-0000D1050000}"/>
    <cellStyle name="40% - Accent2 4 3" xfId="289" xr:uid="{00000000-0005-0000-0000-0000D2050000}"/>
    <cellStyle name="40% - Accent2 4 3 2" xfId="663" xr:uid="{00000000-0005-0000-0000-0000D3050000}"/>
    <cellStyle name="40% - Accent2 4 3 2 2" xfId="1411" xr:uid="{00000000-0005-0000-0000-0000D4050000}"/>
    <cellStyle name="40% - Accent2 4 3 2 2 2" xfId="2907" xr:uid="{00000000-0005-0000-0000-0000D5050000}"/>
    <cellStyle name="40% - Accent2 4 3 2 3" xfId="2159" xr:uid="{00000000-0005-0000-0000-0000D6050000}"/>
    <cellStyle name="40% - Accent2 4 3 3" xfId="1037" xr:uid="{00000000-0005-0000-0000-0000D7050000}"/>
    <cellStyle name="40% - Accent2 4 3 3 2" xfId="2533" xr:uid="{00000000-0005-0000-0000-0000D8050000}"/>
    <cellStyle name="40% - Accent2 4 3 4" xfId="1785" xr:uid="{00000000-0005-0000-0000-0000D9050000}"/>
    <cellStyle name="40% - Accent2 4 4" xfId="476" xr:uid="{00000000-0005-0000-0000-0000DA050000}"/>
    <cellStyle name="40% - Accent2 4 4 2" xfId="1224" xr:uid="{00000000-0005-0000-0000-0000DB050000}"/>
    <cellStyle name="40% - Accent2 4 4 2 2" xfId="2720" xr:uid="{00000000-0005-0000-0000-0000DC050000}"/>
    <cellStyle name="40% - Accent2 4 4 3" xfId="1972" xr:uid="{00000000-0005-0000-0000-0000DD050000}"/>
    <cellStyle name="40% - Accent2 4 5" xfId="850" xr:uid="{00000000-0005-0000-0000-0000DE050000}"/>
    <cellStyle name="40% - Accent2 4 5 2" xfId="2346" xr:uid="{00000000-0005-0000-0000-0000DF050000}"/>
    <cellStyle name="40% - Accent2 4 6" xfId="1598" xr:uid="{00000000-0005-0000-0000-0000E0050000}"/>
    <cellStyle name="40% - Accent2 5" xfId="134" xr:uid="{00000000-0005-0000-0000-0000E1050000}"/>
    <cellStyle name="40% - Accent2 5 2" xfId="321" xr:uid="{00000000-0005-0000-0000-0000E2050000}"/>
    <cellStyle name="40% - Accent2 5 2 2" xfId="695" xr:uid="{00000000-0005-0000-0000-0000E3050000}"/>
    <cellStyle name="40% - Accent2 5 2 2 2" xfId="1443" xr:uid="{00000000-0005-0000-0000-0000E4050000}"/>
    <cellStyle name="40% - Accent2 5 2 2 2 2" xfId="2939" xr:uid="{00000000-0005-0000-0000-0000E5050000}"/>
    <cellStyle name="40% - Accent2 5 2 2 3" xfId="2191" xr:uid="{00000000-0005-0000-0000-0000E6050000}"/>
    <cellStyle name="40% - Accent2 5 2 3" xfId="1069" xr:uid="{00000000-0005-0000-0000-0000E7050000}"/>
    <cellStyle name="40% - Accent2 5 2 3 2" xfId="2565" xr:uid="{00000000-0005-0000-0000-0000E8050000}"/>
    <cellStyle name="40% - Accent2 5 2 4" xfId="1817" xr:uid="{00000000-0005-0000-0000-0000E9050000}"/>
    <cellStyle name="40% - Accent2 5 3" xfId="508" xr:uid="{00000000-0005-0000-0000-0000EA050000}"/>
    <cellStyle name="40% - Accent2 5 3 2" xfId="1256" xr:uid="{00000000-0005-0000-0000-0000EB050000}"/>
    <cellStyle name="40% - Accent2 5 3 2 2" xfId="2752" xr:uid="{00000000-0005-0000-0000-0000EC050000}"/>
    <cellStyle name="40% - Accent2 5 3 3" xfId="2004" xr:uid="{00000000-0005-0000-0000-0000ED050000}"/>
    <cellStyle name="40% - Accent2 5 4" xfId="882" xr:uid="{00000000-0005-0000-0000-0000EE050000}"/>
    <cellStyle name="40% - Accent2 5 4 2" xfId="2378" xr:uid="{00000000-0005-0000-0000-0000EF050000}"/>
    <cellStyle name="40% - Accent2 5 5" xfId="1630" xr:uid="{00000000-0005-0000-0000-0000F0050000}"/>
    <cellStyle name="40% - Accent2 6" xfId="230" xr:uid="{00000000-0005-0000-0000-0000F1050000}"/>
    <cellStyle name="40% - Accent2 6 2" xfId="604" xr:uid="{00000000-0005-0000-0000-0000F2050000}"/>
    <cellStyle name="40% - Accent2 6 2 2" xfId="1352" xr:uid="{00000000-0005-0000-0000-0000F3050000}"/>
    <cellStyle name="40% - Accent2 6 2 2 2" xfId="2848" xr:uid="{00000000-0005-0000-0000-0000F4050000}"/>
    <cellStyle name="40% - Accent2 6 2 3" xfId="2100" xr:uid="{00000000-0005-0000-0000-0000F5050000}"/>
    <cellStyle name="40% - Accent2 6 3" xfId="978" xr:uid="{00000000-0005-0000-0000-0000F6050000}"/>
    <cellStyle name="40% - Accent2 6 3 2" xfId="2474" xr:uid="{00000000-0005-0000-0000-0000F7050000}"/>
    <cellStyle name="40% - Accent2 6 4" xfId="1726" xr:uid="{00000000-0005-0000-0000-0000F8050000}"/>
    <cellStyle name="40% - Accent2 7" xfId="417" xr:uid="{00000000-0005-0000-0000-0000F9050000}"/>
    <cellStyle name="40% - Accent2 7 2" xfId="1165" xr:uid="{00000000-0005-0000-0000-0000FA050000}"/>
    <cellStyle name="40% - Accent2 7 2 2" xfId="2661" xr:uid="{00000000-0005-0000-0000-0000FB050000}"/>
    <cellStyle name="40% - Accent2 7 3" xfId="1913" xr:uid="{00000000-0005-0000-0000-0000FC050000}"/>
    <cellStyle name="40% - Accent2 8" xfId="791" xr:uid="{00000000-0005-0000-0000-0000FD050000}"/>
    <cellStyle name="40% - Accent2 8 2" xfId="2287" xr:uid="{00000000-0005-0000-0000-0000FE050000}"/>
    <cellStyle name="40% - Accent2 9" xfId="1539" xr:uid="{00000000-0005-0000-0000-0000FF050000}"/>
    <cellStyle name="40% - Accent3" xfId="9" builtinId="39" customBuiltin="1"/>
    <cellStyle name="40% - Accent3 2" xfId="53" xr:uid="{00000000-0005-0000-0000-000001060000}"/>
    <cellStyle name="40% - Accent3 2 2" xfId="88" xr:uid="{00000000-0005-0000-0000-000002060000}"/>
    <cellStyle name="40% - Accent3 2 2 2" xfId="182" xr:uid="{00000000-0005-0000-0000-000003060000}"/>
    <cellStyle name="40% - Accent3 2 2 2 2" xfId="369" xr:uid="{00000000-0005-0000-0000-000004060000}"/>
    <cellStyle name="40% - Accent3 2 2 2 2 2" xfId="743" xr:uid="{00000000-0005-0000-0000-000005060000}"/>
    <cellStyle name="40% - Accent3 2 2 2 2 2 2" xfId="1491" xr:uid="{00000000-0005-0000-0000-000006060000}"/>
    <cellStyle name="40% - Accent3 2 2 2 2 2 2 2" xfId="2987" xr:uid="{00000000-0005-0000-0000-000007060000}"/>
    <cellStyle name="40% - Accent3 2 2 2 2 2 3" xfId="2239" xr:uid="{00000000-0005-0000-0000-000008060000}"/>
    <cellStyle name="40% - Accent3 2 2 2 2 3" xfId="1117" xr:uid="{00000000-0005-0000-0000-000009060000}"/>
    <cellStyle name="40% - Accent3 2 2 2 2 3 2" xfId="2613" xr:uid="{00000000-0005-0000-0000-00000A060000}"/>
    <cellStyle name="40% - Accent3 2 2 2 2 4" xfId="1865" xr:uid="{00000000-0005-0000-0000-00000B060000}"/>
    <cellStyle name="40% - Accent3 2 2 2 3" xfId="556" xr:uid="{00000000-0005-0000-0000-00000C060000}"/>
    <cellStyle name="40% - Accent3 2 2 2 3 2" xfId="1304" xr:uid="{00000000-0005-0000-0000-00000D060000}"/>
    <cellStyle name="40% - Accent3 2 2 2 3 2 2" xfId="2800" xr:uid="{00000000-0005-0000-0000-00000E060000}"/>
    <cellStyle name="40% - Accent3 2 2 2 3 3" xfId="2052" xr:uid="{00000000-0005-0000-0000-00000F060000}"/>
    <cellStyle name="40% - Accent3 2 2 2 4" xfId="930" xr:uid="{00000000-0005-0000-0000-000010060000}"/>
    <cellStyle name="40% - Accent3 2 2 2 4 2" xfId="2426" xr:uid="{00000000-0005-0000-0000-000011060000}"/>
    <cellStyle name="40% - Accent3 2 2 2 5" xfId="1678" xr:uid="{00000000-0005-0000-0000-000012060000}"/>
    <cellStyle name="40% - Accent3 2 2 3" xfId="275" xr:uid="{00000000-0005-0000-0000-000013060000}"/>
    <cellStyle name="40% - Accent3 2 2 3 2" xfId="649" xr:uid="{00000000-0005-0000-0000-000014060000}"/>
    <cellStyle name="40% - Accent3 2 2 3 2 2" xfId="1397" xr:uid="{00000000-0005-0000-0000-000015060000}"/>
    <cellStyle name="40% - Accent3 2 2 3 2 2 2" xfId="2893" xr:uid="{00000000-0005-0000-0000-000016060000}"/>
    <cellStyle name="40% - Accent3 2 2 3 2 3" xfId="2145" xr:uid="{00000000-0005-0000-0000-000017060000}"/>
    <cellStyle name="40% - Accent3 2 2 3 3" xfId="1023" xr:uid="{00000000-0005-0000-0000-000018060000}"/>
    <cellStyle name="40% - Accent3 2 2 3 3 2" xfId="2519" xr:uid="{00000000-0005-0000-0000-000019060000}"/>
    <cellStyle name="40% - Accent3 2 2 3 4" xfId="1771" xr:uid="{00000000-0005-0000-0000-00001A060000}"/>
    <cellStyle name="40% - Accent3 2 2 4" xfId="462" xr:uid="{00000000-0005-0000-0000-00001B060000}"/>
    <cellStyle name="40% - Accent3 2 2 4 2" xfId="1210" xr:uid="{00000000-0005-0000-0000-00001C060000}"/>
    <cellStyle name="40% - Accent3 2 2 4 2 2" xfId="2706" xr:uid="{00000000-0005-0000-0000-00001D060000}"/>
    <cellStyle name="40% - Accent3 2 2 4 3" xfId="1958" xr:uid="{00000000-0005-0000-0000-00001E060000}"/>
    <cellStyle name="40% - Accent3 2 2 5" xfId="836" xr:uid="{00000000-0005-0000-0000-00001F060000}"/>
    <cellStyle name="40% - Accent3 2 2 5 2" xfId="2332" xr:uid="{00000000-0005-0000-0000-000020060000}"/>
    <cellStyle name="40% - Accent3 2 2 6" xfId="1584" xr:uid="{00000000-0005-0000-0000-000021060000}"/>
    <cellStyle name="40% - Accent3 2 3" xfId="120" xr:uid="{00000000-0005-0000-0000-000022060000}"/>
    <cellStyle name="40% - Accent3 2 3 2" xfId="214" xr:uid="{00000000-0005-0000-0000-000023060000}"/>
    <cellStyle name="40% - Accent3 2 3 2 2" xfId="401" xr:uid="{00000000-0005-0000-0000-000024060000}"/>
    <cellStyle name="40% - Accent3 2 3 2 2 2" xfId="775" xr:uid="{00000000-0005-0000-0000-000025060000}"/>
    <cellStyle name="40% - Accent3 2 3 2 2 2 2" xfId="1523" xr:uid="{00000000-0005-0000-0000-000026060000}"/>
    <cellStyle name="40% - Accent3 2 3 2 2 2 2 2" xfId="3019" xr:uid="{00000000-0005-0000-0000-000027060000}"/>
    <cellStyle name="40% - Accent3 2 3 2 2 2 3" xfId="2271" xr:uid="{00000000-0005-0000-0000-000028060000}"/>
    <cellStyle name="40% - Accent3 2 3 2 2 3" xfId="1149" xr:uid="{00000000-0005-0000-0000-000029060000}"/>
    <cellStyle name="40% - Accent3 2 3 2 2 3 2" xfId="2645" xr:uid="{00000000-0005-0000-0000-00002A060000}"/>
    <cellStyle name="40% - Accent3 2 3 2 2 4" xfId="1897" xr:uid="{00000000-0005-0000-0000-00002B060000}"/>
    <cellStyle name="40% - Accent3 2 3 2 3" xfId="588" xr:uid="{00000000-0005-0000-0000-00002C060000}"/>
    <cellStyle name="40% - Accent3 2 3 2 3 2" xfId="1336" xr:uid="{00000000-0005-0000-0000-00002D060000}"/>
    <cellStyle name="40% - Accent3 2 3 2 3 2 2" xfId="2832" xr:uid="{00000000-0005-0000-0000-00002E060000}"/>
    <cellStyle name="40% - Accent3 2 3 2 3 3" xfId="2084" xr:uid="{00000000-0005-0000-0000-00002F060000}"/>
    <cellStyle name="40% - Accent3 2 3 2 4" xfId="962" xr:uid="{00000000-0005-0000-0000-000030060000}"/>
    <cellStyle name="40% - Accent3 2 3 2 4 2" xfId="2458" xr:uid="{00000000-0005-0000-0000-000031060000}"/>
    <cellStyle name="40% - Accent3 2 3 2 5" xfId="1710" xr:uid="{00000000-0005-0000-0000-000032060000}"/>
    <cellStyle name="40% - Accent3 2 3 3" xfId="307" xr:uid="{00000000-0005-0000-0000-000033060000}"/>
    <cellStyle name="40% - Accent3 2 3 3 2" xfId="681" xr:uid="{00000000-0005-0000-0000-000034060000}"/>
    <cellStyle name="40% - Accent3 2 3 3 2 2" xfId="1429" xr:uid="{00000000-0005-0000-0000-000035060000}"/>
    <cellStyle name="40% - Accent3 2 3 3 2 2 2" xfId="2925" xr:uid="{00000000-0005-0000-0000-000036060000}"/>
    <cellStyle name="40% - Accent3 2 3 3 2 3" xfId="2177" xr:uid="{00000000-0005-0000-0000-000037060000}"/>
    <cellStyle name="40% - Accent3 2 3 3 3" xfId="1055" xr:uid="{00000000-0005-0000-0000-000038060000}"/>
    <cellStyle name="40% - Accent3 2 3 3 3 2" xfId="2551" xr:uid="{00000000-0005-0000-0000-000039060000}"/>
    <cellStyle name="40% - Accent3 2 3 3 4" xfId="1803" xr:uid="{00000000-0005-0000-0000-00003A060000}"/>
    <cellStyle name="40% - Accent3 2 3 4" xfId="494" xr:uid="{00000000-0005-0000-0000-00003B060000}"/>
    <cellStyle name="40% - Accent3 2 3 4 2" xfId="1242" xr:uid="{00000000-0005-0000-0000-00003C060000}"/>
    <cellStyle name="40% - Accent3 2 3 4 2 2" xfId="2738" xr:uid="{00000000-0005-0000-0000-00003D060000}"/>
    <cellStyle name="40% - Accent3 2 3 4 3" xfId="1990" xr:uid="{00000000-0005-0000-0000-00003E060000}"/>
    <cellStyle name="40% - Accent3 2 3 5" xfId="868" xr:uid="{00000000-0005-0000-0000-00003F060000}"/>
    <cellStyle name="40% - Accent3 2 3 5 2" xfId="2364" xr:uid="{00000000-0005-0000-0000-000040060000}"/>
    <cellStyle name="40% - Accent3 2 3 6" xfId="1616" xr:uid="{00000000-0005-0000-0000-000041060000}"/>
    <cellStyle name="40% - Accent3 2 4" xfId="152" xr:uid="{00000000-0005-0000-0000-000042060000}"/>
    <cellStyle name="40% - Accent3 2 4 2" xfId="339" xr:uid="{00000000-0005-0000-0000-000043060000}"/>
    <cellStyle name="40% - Accent3 2 4 2 2" xfId="713" xr:uid="{00000000-0005-0000-0000-000044060000}"/>
    <cellStyle name="40% - Accent3 2 4 2 2 2" xfId="1461" xr:uid="{00000000-0005-0000-0000-000045060000}"/>
    <cellStyle name="40% - Accent3 2 4 2 2 2 2" xfId="2957" xr:uid="{00000000-0005-0000-0000-000046060000}"/>
    <cellStyle name="40% - Accent3 2 4 2 2 3" xfId="2209" xr:uid="{00000000-0005-0000-0000-000047060000}"/>
    <cellStyle name="40% - Accent3 2 4 2 3" xfId="1087" xr:uid="{00000000-0005-0000-0000-000048060000}"/>
    <cellStyle name="40% - Accent3 2 4 2 3 2" xfId="2583" xr:uid="{00000000-0005-0000-0000-000049060000}"/>
    <cellStyle name="40% - Accent3 2 4 2 4" xfId="1835" xr:uid="{00000000-0005-0000-0000-00004A060000}"/>
    <cellStyle name="40% - Accent3 2 4 3" xfId="526" xr:uid="{00000000-0005-0000-0000-00004B060000}"/>
    <cellStyle name="40% - Accent3 2 4 3 2" xfId="1274" xr:uid="{00000000-0005-0000-0000-00004C060000}"/>
    <cellStyle name="40% - Accent3 2 4 3 2 2" xfId="2770" xr:uid="{00000000-0005-0000-0000-00004D060000}"/>
    <cellStyle name="40% - Accent3 2 4 3 3" xfId="2022" xr:uid="{00000000-0005-0000-0000-00004E060000}"/>
    <cellStyle name="40% - Accent3 2 4 4" xfId="900" xr:uid="{00000000-0005-0000-0000-00004F060000}"/>
    <cellStyle name="40% - Accent3 2 4 4 2" xfId="2396" xr:uid="{00000000-0005-0000-0000-000050060000}"/>
    <cellStyle name="40% - Accent3 2 4 5" xfId="1648" xr:uid="{00000000-0005-0000-0000-000051060000}"/>
    <cellStyle name="40% - Accent3 2 5" xfId="245" xr:uid="{00000000-0005-0000-0000-000052060000}"/>
    <cellStyle name="40% - Accent3 2 5 2" xfId="619" xr:uid="{00000000-0005-0000-0000-000053060000}"/>
    <cellStyle name="40% - Accent3 2 5 2 2" xfId="1367" xr:uid="{00000000-0005-0000-0000-000054060000}"/>
    <cellStyle name="40% - Accent3 2 5 2 2 2" xfId="2863" xr:uid="{00000000-0005-0000-0000-000055060000}"/>
    <cellStyle name="40% - Accent3 2 5 2 3" xfId="2115" xr:uid="{00000000-0005-0000-0000-000056060000}"/>
    <cellStyle name="40% - Accent3 2 5 3" xfId="993" xr:uid="{00000000-0005-0000-0000-000057060000}"/>
    <cellStyle name="40% - Accent3 2 5 3 2" xfId="2489" xr:uid="{00000000-0005-0000-0000-000058060000}"/>
    <cellStyle name="40% - Accent3 2 5 4" xfId="1741" xr:uid="{00000000-0005-0000-0000-000059060000}"/>
    <cellStyle name="40% - Accent3 2 6" xfId="432" xr:uid="{00000000-0005-0000-0000-00005A060000}"/>
    <cellStyle name="40% - Accent3 2 6 2" xfId="1180" xr:uid="{00000000-0005-0000-0000-00005B060000}"/>
    <cellStyle name="40% - Accent3 2 6 2 2" xfId="2676" xr:uid="{00000000-0005-0000-0000-00005C060000}"/>
    <cellStyle name="40% - Accent3 2 6 3" xfId="1928" xr:uid="{00000000-0005-0000-0000-00005D060000}"/>
    <cellStyle name="40% - Accent3 2 7" xfId="806" xr:uid="{00000000-0005-0000-0000-00005E060000}"/>
    <cellStyle name="40% - Accent3 2 7 2" xfId="2302" xr:uid="{00000000-0005-0000-0000-00005F060000}"/>
    <cellStyle name="40% - Accent3 2 8" xfId="1554" xr:uid="{00000000-0005-0000-0000-000060060000}"/>
    <cellStyle name="40% - Accent3 3" xfId="74" xr:uid="{00000000-0005-0000-0000-000061060000}"/>
    <cellStyle name="40% - Accent3 3 2" xfId="168" xr:uid="{00000000-0005-0000-0000-000062060000}"/>
    <cellStyle name="40% - Accent3 3 2 2" xfId="355" xr:uid="{00000000-0005-0000-0000-000063060000}"/>
    <cellStyle name="40% - Accent3 3 2 2 2" xfId="729" xr:uid="{00000000-0005-0000-0000-000064060000}"/>
    <cellStyle name="40% - Accent3 3 2 2 2 2" xfId="1477" xr:uid="{00000000-0005-0000-0000-000065060000}"/>
    <cellStyle name="40% - Accent3 3 2 2 2 2 2" xfId="2973" xr:uid="{00000000-0005-0000-0000-000066060000}"/>
    <cellStyle name="40% - Accent3 3 2 2 2 3" xfId="2225" xr:uid="{00000000-0005-0000-0000-000067060000}"/>
    <cellStyle name="40% - Accent3 3 2 2 3" xfId="1103" xr:uid="{00000000-0005-0000-0000-000068060000}"/>
    <cellStyle name="40% - Accent3 3 2 2 3 2" xfId="2599" xr:uid="{00000000-0005-0000-0000-000069060000}"/>
    <cellStyle name="40% - Accent3 3 2 2 4" xfId="1851" xr:uid="{00000000-0005-0000-0000-00006A060000}"/>
    <cellStyle name="40% - Accent3 3 2 3" xfId="542" xr:uid="{00000000-0005-0000-0000-00006B060000}"/>
    <cellStyle name="40% - Accent3 3 2 3 2" xfId="1290" xr:uid="{00000000-0005-0000-0000-00006C060000}"/>
    <cellStyle name="40% - Accent3 3 2 3 2 2" xfId="2786" xr:uid="{00000000-0005-0000-0000-00006D060000}"/>
    <cellStyle name="40% - Accent3 3 2 3 3" xfId="2038" xr:uid="{00000000-0005-0000-0000-00006E060000}"/>
    <cellStyle name="40% - Accent3 3 2 4" xfId="916" xr:uid="{00000000-0005-0000-0000-00006F060000}"/>
    <cellStyle name="40% - Accent3 3 2 4 2" xfId="2412" xr:uid="{00000000-0005-0000-0000-000070060000}"/>
    <cellStyle name="40% - Accent3 3 2 5" xfId="1664" xr:uid="{00000000-0005-0000-0000-000071060000}"/>
    <cellStyle name="40% - Accent3 3 3" xfId="261" xr:uid="{00000000-0005-0000-0000-000072060000}"/>
    <cellStyle name="40% - Accent3 3 3 2" xfId="635" xr:uid="{00000000-0005-0000-0000-000073060000}"/>
    <cellStyle name="40% - Accent3 3 3 2 2" xfId="1383" xr:uid="{00000000-0005-0000-0000-000074060000}"/>
    <cellStyle name="40% - Accent3 3 3 2 2 2" xfId="2879" xr:uid="{00000000-0005-0000-0000-000075060000}"/>
    <cellStyle name="40% - Accent3 3 3 2 3" xfId="2131" xr:uid="{00000000-0005-0000-0000-000076060000}"/>
    <cellStyle name="40% - Accent3 3 3 3" xfId="1009" xr:uid="{00000000-0005-0000-0000-000077060000}"/>
    <cellStyle name="40% - Accent3 3 3 3 2" xfId="2505" xr:uid="{00000000-0005-0000-0000-000078060000}"/>
    <cellStyle name="40% - Accent3 3 3 4" xfId="1757" xr:uid="{00000000-0005-0000-0000-000079060000}"/>
    <cellStyle name="40% - Accent3 3 4" xfId="448" xr:uid="{00000000-0005-0000-0000-00007A060000}"/>
    <cellStyle name="40% - Accent3 3 4 2" xfId="1196" xr:uid="{00000000-0005-0000-0000-00007B060000}"/>
    <cellStyle name="40% - Accent3 3 4 2 2" xfId="2692" xr:uid="{00000000-0005-0000-0000-00007C060000}"/>
    <cellStyle name="40% - Accent3 3 4 3" xfId="1944" xr:uid="{00000000-0005-0000-0000-00007D060000}"/>
    <cellStyle name="40% - Accent3 3 5" xfId="822" xr:uid="{00000000-0005-0000-0000-00007E060000}"/>
    <cellStyle name="40% - Accent3 3 5 2" xfId="2318" xr:uid="{00000000-0005-0000-0000-00007F060000}"/>
    <cellStyle name="40% - Accent3 3 6" xfId="1570" xr:uid="{00000000-0005-0000-0000-000080060000}"/>
    <cellStyle name="40% - Accent3 4" xfId="104" xr:uid="{00000000-0005-0000-0000-000081060000}"/>
    <cellStyle name="40% - Accent3 4 2" xfId="198" xr:uid="{00000000-0005-0000-0000-000082060000}"/>
    <cellStyle name="40% - Accent3 4 2 2" xfId="385" xr:uid="{00000000-0005-0000-0000-000083060000}"/>
    <cellStyle name="40% - Accent3 4 2 2 2" xfId="759" xr:uid="{00000000-0005-0000-0000-000084060000}"/>
    <cellStyle name="40% - Accent3 4 2 2 2 2" xfId="1507" xr:uid="{00000000-0005-0000-0000-000085060000}"/>
    <cellStyle name="40% - Accent3 4 2 2 2 2 2" xfId="3003" xr:uid="{00000000-0005-0000-0000-000086060000}"/>
    <cellStyle name="40% - Accent3 4 2 2 2 3" xfId="2255" xr:uid="{00000000-0005-0000-0000-000087060000}"/>
    <cellStyle name="40% - Accent3 4 2 2 3" xfId="1133" xr:uid="{00000000-0005-0000-0000-000088060000}"/>
    <cellStyle name="40% - Accent3 4 2 2 3 2" xfId="2629" xr:uid="{00000000-0005-0000-0000-000089060000}"/>
    <cellStyle name="40% - Accent3 4 2 2 4" xfId="1881" xr:uid="{00000000-0005-0000-0000-00008A060000}"/>
    <cellStyle name="40% - Accent3 4 2 3" xfId="572" xr:uid="{00000000-0005-0000-0000-00008B060000}"/>
    <cellStyle name="40% - Accent3 4 2 3 2" xfId="1320" xr:uid="{00000000-0005-0000-0000-00008C060000}"/>
    <cellStyle name="40% - Accent3 4 2 3 2 2" xfId="2816" xr:uid="{00000000-0005-0000-0000-00008D060000}"/>
    <cellStyle name="40% - Accent3 4 2 3 3" xfId="2068" xr:uid="{00000000-0005-0000-0000-00008E060000}"/>
    <cellStyle name="40% - Accent3 4 2 4" xfId="946" xr:uid="{00000000-0005-0000-0000-00008F060000}"/>
    <cellStyle name="40% - Accent3 4 2 4 2" xfId="2442" xr:uid="{00000000-0005-0000-0000-000090060000}"/>
    <cellStyle name="40% - Accent3 4 2 5" xfId="1694" xr:uid="{00000000-0005-0000-0000-000091060000}"/>
    <cellStyle name="40% - Accent3 4 3" xfId="291" xr:uid="{00000000-0005-0000-0000-000092060000}"/>
    <cellStyle name="40% - Accent3 4 3 2" xfId="665" xr:uid="{00000000-0005-0000-0000-000093060000}"/>
    <cellStyle name="40% - Accent3 4 3 2 2" xfId="1413" xr:uid="{00000000-0005-0000-0000-000094060000}"/>
    <cellStyle name="40% - Accent3 4 3 2 2 2" xfId="2909" xr:uid="{00000000-0005-0000-0000-000095060000}"/>
    <cellStyle name="40% - Accent3 4 3 2 3" xfId="2161" xr:uid="{00000000-0005-0000-0000-000096060000}"/>
    <cellStyle name="40% - Accent3 4 3 3" xfId="1039" xr:uid="{00000000-0005-0000-0000-000097060000}"/>
    <cellStyle name="40% - Accent3 4 3 3 2" xfId="2535" xr:uid="{00000000-0005-0000-0000-000098060000}"/>
    <cellStyle name="40% - Accent3 4 3 4" xfId="1787" xr:uid="{00000000-0005-0000-0000-000099060000}"/>
    <cellStyle name="40% - Accent3 4 4" xfId="478" xr:uid="{00000000-0005-0000-0000-00009A060000}"/>
    <cellStyle name="40% - Accent3 4 4 2" xfId="1226" xr:uid="{00000000-0005-0000-0000-00009B060000}"/>
    <cellStyle name="40% - Accent3 4 4 2 2" xfId="2722" xr:uid="{00000000-0005-0000-0000-00009C060000}"/>
    <cellStyle name="40% - Accent3 4 4 3" xfId="1974" xr:uid="{00000000-0005-0000-0000-00009D060000}"/>
    <cellStyle name="40% - Accent3 4 5" xfId="852" xr:uid="{00000000-0005-0000-0000-00009E060000}"/>
    <cellStyle name="40% - Accent3 4 5 2" xfId="2348" xr:uid="{00000000-0005-0000-0000-00009F060000}"/>
    <cellStyle name="40% - Accent3 4 6" xfId="1600" xr:uid="{00000000-0005-0000-0000-0000A0060000}"/>
    <cellStyle name="40% - Accent3 5" xfId="136" xr:uid="{00000000-0005-0000-0000-0000A1060000}"/>
    <cellStyle name="40% - Accent3 5 2" xfId="323" xr:uid="{00000000-0005-0000-0000-0000A2060000}"/>
    <cellStyle name="40% - Accent3 5 2 2" xfId="697" xr:uid="{00000000-0005-0000-0000-0000A3060000}"/>
    <cellStyle name="40% - Accent3 5 2 2 2" xfId="1445" xr:uid="{00000000-0005-0000-0000-0000A4060000}"/>
    <cellStyle name="40% - Accent3 5 2 2 2 2" xfId="2941" xr:uid="{00000000-0005-0000-0000-0000A5060000}"/>
    <cellStyle name="40% - Accent3 5 2 2 3" xfId="2193" xr:uid="{00000000-0005-0000-0000-0000A6060000}"/>
    <cellStyle name="40% - Accent3 5 2 3" xfId="1071" xr:uid="{00000000-0005-0000-0000-0000A7060000}"/>
    <cellStyle name="40% - Accent3 5 2 3 2" xfId="2567" xr:uid="{00000000-0005-0000-0000-0000A8060000}"/>
    <cellStyle name="40% - Accent3 5 2 4" xfId="1819" xr:uid="{00000000-0005-0000-0000-0000A9060000}"/>
    <cellStyle name="40% - Accent3 5 3" xfId="510" xr:uid="{00000000-0005-0000-0000-0000AA060000}"/>
    <cellStyle name="40% - Accent3 5 3 2" xfId="1258" xr:uid="{00000000-0005-0000-0000-0000AB060000}"/>
    <cellStyle name="40% - Accent3 5 3 2 2" xfId="2754" xr:uid="{00000000-0005-0000-0000-0000AC060000}"/>
    <cellStyle name="40% - Accent3 5 3 3" xfId="2006" xr:uid="{00000000-0005-0000-0000-0000AD060000}"/>
    <cellStyle name="40% - Accent3 5 4" xfId="884" xr:uid="{00000000-0005-0000-0000-0000AE060000}"/>
    <cellStyle name="40% - Accent3 5 4 2" xfId="2380" xr:uid="{00000000-0005-0000-0000-0000AF060000}"/>
    <cellStyle name="40% - Accent3 5 5" xfId="1632" xr:uid="{00000000-0005-0000-0000-0000B0060000}"/>
    <cellStyle name="40% - Accent3 6" xfId="231" xr:uid="{00000000-0005-0000-0000-0000B1060000}"/>
    <cellStyle name="40% - Accent3 6 2" xfId="605" xr:uid="{00000000-0005-0000-0000-0000B2060000}"/>
    <cellStyle name="40% - Accent3 6 2 2" xfId="1353" xr:uid="{00000000-0005-0000-0000-0000B3060000}"/>
    <cellStyle name="40% - Accent3 6 2 2 2" xfId="2849" xr:uid="{00000000-0005-0000-0000-0000B4060000}"/>
    <cellStyle name="40% - Accent3 6 2 3" xfId="2101" xr:uid="{00000000-0005-0000-0000-0000B5060000}"/>
    <cellStyle name="40% - Accent3 6 3" xfId="979" xr:uid="{00000000-0005-0000-0000-0000B6060000}"/>
    <cellStyle name="40% - Accent3 6 3 2" xfId="2475" xr:uid="{00000000-0005-0000-0000-0000B7060000}"/>
    <cellStyle name="40% - Accent3 6 4" xfId="1727" xr:uid="{00000000-0005-0000-0000-0000B8060000}"/>
    <cellStyle name="40% - Accent3 7" xfId="418" xr:uid="{00000000-0005-0000-0000-0000B9060000}"/>
    <cellStyle name="40% - Accent3 7 2" xfId="1166" xr:uid="{00000000-0005-0000-0000-0000BA060000}"/>
    <cellStyle name="40% - Accent3 7 2 2" xfId="2662" xr:uid="{00000000-0005-0000-0000-0000BB060000}"/>
    <cellStyle name="40% - Accent3 7 3" xfId="1914" xr:uid="{00000000-0005-0000-0000-0000BC060000}"/>
    <cellStyle name="40% - Accent3 8" xfId="792" xr:uid="{00000000-0005-0000-0000-0000BD060000}"/>
    <cellStyle name="40% - Accent3 8 2" xfId="2288" xr:uid="{00000000-0005-0000-0000-0000BE060000}"/>
    <cellStyle name="40% - Accent3 9" xfId="1540" xr:uid="{00000000-0005-0000-0000-0000BF060000}"/>
    <cellStyle name="40% - Accent4" xfId="10" builtinId="43" customBuiltin="1"/>
    <cellStyle name="40% - Accent4 2" xfId="55" xr:uid="{00000000-0005-0000-0000-0000C1060000}"/>
    <cellStyle name="40% - Accent4 2 2" xfId="90" xr:uid="{00000000-0005-0000-0000-0000C2060000}"/>
    <cellStyle name="40% - Accent4 2 2 2" xfId="184" xr:uid="{00000000-0005-0000-0000-0000C3060000}"/>
    <cellStyle name="40% - Accent4 2 2 2 2" xfId="371" xr:uid="{00000000-0005-0000-0000-0000C4060000}"/>
    <cellStyle name="40% - Accent4 2 2 2 2 2" xfId="745" xr:uid="{00000000-0005-0000-0000-0000C5060000}"/>
    <cellStyle name="40% - Accent4 2 2 2 2 2 2" xfId="1493" xr:uid="{00000000-0005-0000-0000-0000C6060000}"/>
    <cellStyle name="40% - Accent4 2 2 2 2 2 2 2" xfId="2989" xr:uid="{00000000-0005-0000-0000-0000C7060000}"/>
    <cellStyle name="40% - Accent4 2 2 2 2 2 3" xfId="2241" xr:uid="{00000000-0005-0000-0000-0000C8060000}"/>
    <cellStyle name="40% - Accent4 2 2 2 2 3" xfId="1119" xr:uid="{00000000-0005-0000-0000-0000C9060000}"/>
    <cellStyle name="40% - Accent4 2 2 2 2 3 2" xfId="2615" xr:uid="{00000000-0005-0000-0000-0000CA060000}"/>
    <cellStyle name="40% - Accent4 2 2 2 2 4" xfId="1867" xr:uid="{00000000-0005-0000-0000-0000CB060000}"/>
    <cellStyle name="40% - Accent4 2 2 2 3" xfId="558" xr:uid="{00000000-0005-0000-0000-0000CC060000}"/>
    <cellStyle name="40% - Accent4 2 2 2 3 2" xfId="1306" xr:uid="{00000000-0005-0000-0000-0000CD060000}"/>
    <cellStyle name="40% - Accent4 2 2 2 3 2 2" xfId="2802" xr:uid="{00000000-0005-0000-0000-0000CE060000}"/>
    <cellStyle name="40% - Accent4 2 2 2 3 3" xfId="2054" xr:uid="{00000000-0005-0000-0000-0000CF060000}"/>
    <cellStyle name="40% - Accent4 2 2 2 4" xfId="932" xr:uid="{00000000-0005-0000-0000-0000D0060000}"/>
    <cellStyle name="40% - Accent4 2 2 2 4 2" xfId="2428" xr:uid="{00000000-0005-0000-0000-0000D1060000}"/>
    <cellStyle name="40% - Accent4 2 2 2 5" xfId="1680" xr:uid="{00000000-0005-0000-0000-0000D2060000}"/>
    <cellStyle name="40% - Accent4 2 2 3" xfId="277" xr:uid="{00000000-0005-0000-0000-0000D3060000}"/>
    <cellStyle name="40% - Accent4 2 2 3 2" xfId="651" xr:uid="{00000000-0005-0000-0000-0000D4060000}"/>
    <cellStyle name="40% - Accent4 2 2 3 2 2" xfId="1399" xr:uid="{00000000-0005-0000-0000-0000D5060000}"/>
    <cellStyle name="40% - Accent4 2 2 3 2 2 2" xfId="2895" xr:uid="{00000000-0005-0000-0000-0000D6060000}"/>
    <cellStyle name="40% - Accent4 2 2 3 2 3" xfId="2147" xr:uid="{00000000-0005-0000-0000-0000D7060000}"/>
    <cellStyle name="40% - Accent4 2 2 3 3" xfId="1025" xr:uid="{00000000-0005-0000-0000-0000D8060000}"/>
    <cellStyle name="40% - Accent4 2 2 3 3 2" xfId="2521" xr:uid="{00000000-0005-0000-0000-0000D9060000}"/>
    <cellStyle name="40% - Accent4 2 2 3 4" xfId="1773" xr:uid="{00000000-0005-0000-0000-0000DA060000}"/>
    <cellStyle name="40% - Accent4 2 2 4" xfId="464" xr:uid="{00000000-0005-0000-0000-0000DB060000}"/>
    <cellStyle name="40% - Accent4 2 2 4 2" xfId="1212" xr:uid="{00000000-0005-0000-0000-0000DC060000}"/>
    <cellStyle name="40% - Accent4 2 2 4 2 2" xfId="2708" xr:uid="{00000000-0005-0000-0000-0000DD060000}"/>
    <cellStyle name="40% - Accent4 2 2 4 3" xfId="1960" xr:uid="{00000000-0005-0000-0000-0000DE060000}"/>
    <cellStyle name="40% - Accent4 2 2 5" xfId="838" xr:uid="{00000000-0005-0000-0000-0000DF060000}"/>
    <cellStyle name="40% - Accent4 2 2 5 2" xfId="2334" xr:uid="{00000000-0005-0000-0000-0000E0060000}"/>
    <cellStyle name="40% - Accent4 2 2 6" xfId="1586" xr:uid="{00000000-0005-0000-0000-0000E1060000}"/>
    <cellStyle name="40% - Accent4 2 3" xfId="122" xr:uid="{00000000-0005-0000-0000-0000E2060000}"/>
    <cellStyle name="40% - Accent4 2 3 2" xfId="216" xr:uid="{00000000-0005-0000-0000-0000E3060000}"/>
    <cellStyle name="40% - Accent4 2 3 2 2" xfId="403" xr:uid="{00000000-0005-0000-0000-0000E4060000}"/>
    <cellStyle name="40% - Accent4 2 3 2 2 2" xfId="777" xr:uid="{00000000-0005-0000-0000-0000E5060000}"/>
    <cellStyle name="40% - Accent4 2 3 2 2 2 2" xfId="1525" xr:uid="{00000000-0005-0000-0000-0000E6060000}"/>
    <cellStyle name="40% - Accent4 2 3 2 2 2 2 2" xfId="3021" xr:uid="{00000000-0005-0000-0000-0000E7060000}"/>
    <cellStyle name="40% - Accent4 2 3 2 2 2 3" xfId="2273" xr:uid="{00000000-0005-0000-0000-0000E8060000}"/>
    <cellStyle name="40% - Accent4 2 3 2 2 3" xfId="1151" xr:uid="{00000000-0005-0000-0000-0000E9060000}"/>
    <cellStyle name="40% - Accent4 2 3 2 2 3 2" xfId="2647" xr:uid="{00000000-0005-0000-0000-0000EA060000}"/>
    <cellStyle name="40% - Accent4 2 3 2 2 4" xfId="1899" xr:uid="{00000000-0005-0000-0000-0000EB060000}"/>
    <cellStyle name="40% - Accent4 2 3 2 3" xfId="590" xr:uid="{00000000-0005-0000-0000-0000EC060000}"/>
    <cellStyle name="40% - Accent4 2 3 2 3 2" xfId="1338" xr:uid="{00000000-0005-0000-0000-0000ED060000}"/>
    <cellStyle name="40% - Accent4 2 3 2 3 2 2" xfId="2834" xr:uid="{00000000-0005-0000-0000-0000EE060000}"/>
    <cellStyle name="40% - Accent4 2 3 2 3 3" xfId="2086" xr:uid="{00000000-0005-0000-0000-0000EF060000}"/>
    <cellStyle name="40% - Accent4 2 3 2 4" xfId="964" xr:uid="{00000000-0005-0000-0000-0000F0060000}"/>
    <cellStyle name="40% - Accent4 2 3 2 4 2" xfId="2460" xr:uid="{00000000-0005-0000-0000-0000F1060000}"/>
    <cellStyle name="40% - Accent4 2 3 2 5" xfId="1712" xr:uid="{00000000-0005-0000-0000-0000F2060000}"/>
    <cellStyle name="40% - Accent4 2 3 3" xfId="309" xr:uid="{00000000-0005-0000-0000-0000F3060000}"/>
    <cellStyle name="40% - Accent4 2 3 3 2" xfId="683" xr:uid="{00000000-0005-0000-0000-0000F4060000}"/>
    <cellStyle name="40% - Accent4 2 3 3 2 2" xfId="1431" xr:uid="{00000000-0005-0000-0000-0000F5060000}"/>
    <cellStyle name="40% - Accent4 2 3 3 2 2 2" xfId="2927" xr:uid="{00000000-0005-0000-0000-0000F6060000}"/>
    <cellStyle name="40% - Accent4 2 3 3 2 3" xfId="2179" xr:uid="{00000000-0005-0000-0000-0000F7060000}"/>
    <cellStyle name="40% - Accent4 2 3 3 3" xfId="1057" xr:uid="{00000000-0005-0000-0000-0000F8060000}"/>
    <cellStyle name="40% - Accent4 2 3 3 3 2" xfId="2553" xr:uid="{00000000-0005-0000-0000-0000F9060000}"/>
    <cellStyle name="40% - Accent4 2 3 3 4" xfId="1805" xr:uid="{00000000-0005-0000-0000-0000FA060000}"/>
    <cellStyle name="40% - Accent4 2 3 4" xfId="496" xr:uid="{00000000-0005-0000-0000-0000FB060000}"/>
    <cellStyle name="40% - Accent4 2 3 4 2" xfId="1244" xr:uid="{00000000-0005-0000-0000-0000FC060000}"/>
    <cellStyle name="40% - Accent4 2 3 4 2 2" xfId="2740" xr:uid="{00000000-0005-0000-0000-0000FD060000}"/>
    <cellStyle name="40% - Accent4 2 3 4 3" xfId="1992" xr:uid="{00000000-0005-0000-0000-0000FE060000}"/>
    <cellStyle name="40% - Accent4 2 3 5" xfId="870" xr:uid="{00000000-0005-0000-0000-0000FF060000}"/>
    <cellStyle name="40% - Accent4 2 3 5 2" xfId="2366" xr:uid="{00000000-0005-0000-0000-000000070000}"/>
    <cellStyle name="40% - Accent4 2 3 6" xfId="1618" xr:uid="{00000000-0005-0000-0000-000001070000}"/>
    <cellStyle name="40% - Accent4 2 4" xfId="154" xr:uid="{00000000-0005-0000-0000-000002070000}"/>
    <cellStyle name="40% - Accent4 2 4 2" xfId="341" xr:uid="{00000000-0005-0000-0000-000003070000}"/>
    <cellStyle name="40% - Accent4 2 4 2 2" xfId="715" xr:uid="{00000000-0005-0000-0000-000004070000}"/>
    <cellStyle name="40% - Accent4 2 4 2 2 2" xfId="1463" xr:uid="{00000000-0005-0000-0000-000005070000}"/>
    <cellStyle name="40% - Accent4 2 4 2 2 2 2" xfId="2959" xr:uid="{00000000-0005-0000-0000-000006070000}"/>
    <cellStyle name="40% - Accent4 2 4 2 2 3" xfId="2211" xr:uid="{00000000-0005-0000-0000-000007070000}"/>
    <cellStyle name="40% - Accent4 2 4 2 3" xfId="1089" xr:uid="{00000000-0005-0000-0000-000008070000}"/>
    <cellStyle name="40% - Accent4 2 4 2 3 2" xfId="2585" xr:uid="{00000000-0005-0000-0000-000009070000}"/>
    <cellStyle name="40% - Accent4 2 4 2 4" xfId="1837" xr:uid="{00000000-0005-0000-0000-00000A070000}"/>
    <cellStyle name="40% - Accent4 2 4 3" xfId="528" xr:uid="{00000000-0005-0000-0000-00000B070000}"/>
    <cellStyle name="40% - Accent4 2 4 3 2" xfId="1276" xr:uid="{00000000-0005-0000-0000-00000C070000}"/>
    <cellStyle name="40% - Accent4 2 4 3 2 2" xfId="2772" xr:uid="{00000000-0005-0000-0000-00000D070000}"/>
    <cellStyle name="40% - Accent4 2 4 3 3" xfId="2024" xr:uid="{00000000-0005-0000-0000-00000E070000}"/>
    <cellStyle name="40% - Accent4 2 4 4" xfId="902" xr:uid="{00000000-0005-0000-0000-00000F070000}"/>
    <cellStyle name="40% - Accent4 2 4 4 2" xfId="2398" xr:uid="{00000000-0005-0000-0000-000010070000}"/>
    <cellStyle name="40% - Accent4 2 4 5" xfId="1650" xr:uid="{00000000-0005-0000-0000-000011070000}"/>
    <cellStyle name="40% - Accent4 2 5" xfId="247" xr:uid="{00000000-0005-0000-0000-000012070000}"/>
    <cellStyle name="40% - Accent4 2 5 2" xfId="621" xr:uid="{00000000-0005-0000-0000-000013070000}"/>
    <cellStyle name="40% - Accent4 2 5 2 2" xfId="1369" xr:uid="{00000000-0005-0000-0000-000014070000}"/>
    <cellStyle name="40% - Accent4 2 5 2 2 2" xfId="2865" xr:uid="{00000000-0005-0000-0000-000015070000}"/>
    <cellStyle name="40% - Accent4 2 5 2 3" xfId="2117" xr:uid="{00000000-0005-0000-0000-000016070000}"/>
    <cellStyle name="40% - Accent4 2 5 3" xfId="995" xr:uid="{00000000-0005-0000-0000-000017070000}"/>
    <cellStyle name="40% - Accent4 2 5 3 2" xfId="2491" xr:uid="{00000000-0005-0000-0000-000018070000}"/>
    <cellStyle name="40% - Accent4 2 5 4" xfId="1743" xr:uid="{00000000-0005-0000-0000-000019070000}"/>
    <cellStyle name="40% - Accent4 2 6" xfId="434" xr:uid="{00000000-0005-0000-0000-00001A070000}"/>
    <cellStyle name="40% - Accent4 2 6 2" xfId="1182" xr:uid="{00000000-0005-0000-0000-00001B070000}"/>
    <cellStyle name="40% - Accent4 2 6 2 2" xfId="2678" xr:uid="{00000000-0005-0000-0000-00001C070000}"/>
    <cellStyle name="40% - Accent4 2 6 3" xfId="1930" xr:uid="{00000000-0005-0000-0000-00001D070000}"/>
    <cellStyle name="40% - Accent4 2 7" xfId="808" xr:uid="{00000000-0005-0000-0000-00001E070000}"/>
    <cellStyle name="40% - Accent4 2 7 2" xfId="2304" xr:uid="{00000000-0005-0000-0000-00001F070000}"/>
    <cellStyle name="40% - Accent4 2 8" xfId="1556" xr:uid="{00000000-0005-0000-0000-000020070000}"/>
    <cellStyle name="40% - Accent4 3" xfId="75" xr:uid="{00000000-0005-0000-0000-000021070000}"/>
    <cellStyle name="40% - Accent4 3 2" xfId="169" xr:uid="{00000000-0005-0000-0000-000022070000}"/>
    <cellStyle name="40% - Accent4 3 2 2" xfId="356" xr:uid="{00000000-0005-0000-0000-000023070000}"/>
    <cellStyle name="40% - Accent4 3 2 2 2" xfId="730" xr:uid="{00000000-0005-0000-0000-000024070000}"/>
    <cellStyle name="40% - Accent4 3 2 2 2 2" xfId="1478" xr:uid="{00000000-0005-0000-0000-000025070000}"/>
    <cellStyle name="40% - Accent4 3 2 2 2 2 2" xfId="2974" xr:uid="{00000000-0005-0000-0000-000026070000}"/>
    <cellStyle name="40% - Accent4 3 2 2 2 3" xfId="2226" xr:uid="{00000000-0005-0000-0000-000027070000}"/>
    <cellStyle name="40% - Accent4 3 2 2 3" xfId="1104" xr:uid="{00000000-0005-0000-0000-000028070000}"/>
    <cellStyle name="40% - Accent4 3 2 2 3 2" xfId="2600" xr:uid="{00000000-0005-0000-0000-000029070000}"/>
    <cellStyle name="40% - Accent4 3 2 2 4" xfId="1852" xr:uid="{00000000-0005-0000-0000-00002A070000}"/>
    <cellStyle name="40% - Accent4 3 2 3" xfId="543" xr:uid="{00000000-0005-0000-0000-00002B070000}"/>
    <cellStyle name="40% - Accent4 3 2 3 2" xfId="1291" xr:uid="{00000000-0005-0000-0000-00002C070000}"/>
    <cellStyle name="40% - Accent4 3 2 3 2 2" xfId="2787" xr:uid="{00000000-0005-0000-0000-00002D070000}"/>
    <cellStyle name="40% - Accent4 3 2 3 3" xfId="2039" xr:uid="{00000000-0005-0000-0000-00002E070000}"/>
    <cellStyle name="40% - Accent4 3 2 4" xfId="917" xr:uid="{00000000-0005-0000-0000-00002F070000}"/>
    <cellStyle name="40% - Accent4 3 2 4 2" xfId="2413" xr:uid="{00000000-0005-0000-0000-000030070000}"/>
    <cellStyle name="40% - Accent4 3 2 5" xfId="1665" xr:uid="{00000000-0005-0000-0000-000031070000}"/>
    <cellStyle name="40% - Accent4 3 3" xfId="262" xr:uid="{00000000-0005-0000-0000-000032070000}"/>
    <cellStyle name="40% - Accent4 3 3 2" xfId="636" xr:uid="{00000000-0005-0000-0000-000033070000}"/>
    <cellStyle name="40% - Accent4 3 3 2 2" xfId="1384" xr:uid="{00000000-0005-0000-0000-000034070000}"/>
    <cellStyle name="40% - Accent4 3 3 2 2 2" xfId="2880" xr:uid="{00000000-0005-0000-0000-000035070000}"/>
    <cellStyle name="40% - Accent4 3 3 2 3" xfId="2132" xr:uid="{00000000-0005-0000-0000-000036070000}"/>
    <cellStyle name="40% - Accent4 3 3 3" xfId="1010" xr:uid="{00000000-0005-0000-0000-000037070000}"/>
    <cellStyle name="40% - Accent4 3 3 3 2" xfId="2506" xr:uid="{00000000-0005-0000-0000-000038070000}"/>
    <cellStyle name="40% - Accent4 3 3 4" xfId="1758" xr:uid="{00000000-0005-0000-0000-000039070000}"/>
    <cellStyle name="40% - Accent4 3 4" xfId="449" xr:uid="{00000000-0005-0000-0000-00003A070000}"/>
    <cellStyle name="40% - Accent4 3 4 2" xfId="1197" xr:uid="{00000000-0005-0000-0000-00003B070000}"/>
    <cellStyle name="40% - Accent4 3 4 2 2" xfId="2693" xr:uid="{00000000-0005-0000-0000-00003C070000}"/>
    <cellStyle name="40% - Accent4 3 4 3" xfId="1945" xr:uid="{00000000-0005-0000-0000-00003D070000}"/>
    <cellStyle name="40% - Accent4 3 5" xfId="823" xr:uid="{00000000-0005-0000-0000-00003E070000}"/>
    <cellStyle name="40% - Accent4 3 5 2" xfId="2319" xr:uid="{00000000-0005-0000-0000-00003F070000}"/>
    <cellStyle name="40% - Accent4 3 6" xfId="1571" xr:uid="{00000000-0005-0000-0000-000040070000}"/>
    <cellStyle name="40% - Accent4 4" xfId="106" xr:uid="{00000000-0005-0000-0000-000041070000}"/>
    <cellStyle name="40% - Accent4 4 2" xfId="200" xr:uid="{00000000-0005-0000-0000-000042070000}"/>
    <cellStyle name="40% - Accent4 4 2 2" xfId="387" xr:uid="{00000000-0005-0000-0000-000043070000}"/>
    <cellStyle name="40% - Accent4 4 2 2 2" xfId="761" xr:uid="{00000000-0005-0000-0000-000044070000}"/>
    <cellStyle name="40% - Accent4 4 2 2 2 2" xfId="1509" xr:uid="{00000000-0005-0000-0000-000045070000}"/>
    <cellStyle name="40% - Accent4 4 2 2 2 2 2" xfId="3005" xr:uid="{00000000-0005-0000-0000-000046070000}"/>
    <cellStyle name="40% - Accent4 4 2 2 2 3" xfId="2257" xr:uid="{00000000-0005-0000-0000-000047070000}"/>
    <cellStyle name="40% - Accent4 4 2 2 3" xfId="1135" xr:uid="{00000000-0005-0000-0000-000048070000}"/>
    <cellStyle name="40% - Accent4 4 2 2 3 2" xfId="2631" xr:uid="{00000000-0005-0000-0000-000049070000}"/>
    <cellStyle name="40% - Accent4 4 2 2 4" xfId="1883" xr:uid="{00000000-0005-0000-0000-00004A070000}"/>
    <cellStyle name="40% - Accent4 4 2 3" xfId="574" xr:uid="{00000000-0005-0000-0000-00004B070000}"/>
    <cellStyle name="40% - Accent4 4 2 3 2" xfId="1322" xr:uid="{00000000-0005-0000-0000-00004C070000}"/>
    <cellStyle name="40% - Accent4 4 2 3 2 2" xfId="2818" xr:uid="{00000000-0005-0000-0000-00004D070000}"/>
    <cellStyle name="40% - Accent4 4 2 3 3" xfId="2070" xr:uid="{00000000-0005-0000-0000-00004E070000}"/>
    <cellStyle name="40% - Accent4 4 2 4" xfId="948" xr:uid="{00000000-0005-0000-0000-00004F070000}"/>
    <cellStyle name="40% - Accent4 4 2 4 2" xfId="2444" xr:uid="{00000000-0005-0000-0000-000050070000}"/>
    <cellStyle name="40% - Accent4 4 2 5" xfId="1696" xr:uid="{00000000-0005-0000-0000-000051070000}"/>
    <cellStyle name="40% - Accent4 4 3" xfId="293" xr:uid="{00000000-0005-0000-0000-000052070000}"/>
    <cellStyle name="40% - Accent4 4 3 2" xfId="667" xr:uid="{00000000-0005-0000-0000-000053070000}"/>
    <cellStyle name="40% - Accent4 4 3 2 2" xfId="1415" xr:uid="{00000000-0005-0000-0000-000054070000}"/>
    <cellStyle name="40% - Accent4 4 3 2 2 2" xfId="2911" xr:uid="{00000000-0005-0000-0000-000055070000}"/>
    <cellStyle name="40% - Accent4 4 3 2 3" xfId="2163" xr:uid="{00000000-0005-0000-0000-000056070000}"/>
    <cellStyle name="40% - Accent4 4 3 3" xfId="1041" xr:uid="{00000000-0005-0000-0000-000057070000}"/>
    <cellStyle name="40% - Accent4 4 3 3 2" xfId="2537" xr:uid="{00000000-0005-0000-0000-000058070000}"/>
    <cellStyle name="40% - Accent4 4 3 4" xfId="1789" xr:uid="{00000000-0005-0000-0000-000059070000}"/>
    <cellStyle name="40% - Accent4 4 4" xfId="480" xr:uid="{00000000-0005-0000-0000-00005A070000}"/>
    <cellStyle name="40% - Accent4 4 4 2" xfId="1228" xr:uid="{00000000-0005-0000-0000-00005B070000}"/>
    <cellStyle name="40% - Accent4 4 4 2 2" xfId="2724" xr:uid="{00000000-0005-0000-0000-00005C070000}"/>
    <cellStyle name="40% - Accent4 4 4 3" xfId="1976" xr:uid="{00000000-0005-0000-0000-00005D070000}"/>
    <cellStyle name="40% - Accent4 4 5" xfId="854" xr:uid="{00000000-0005-0000-0000-00005E070000}"/>
    <cellStyle name="40% - Accent4 4 5 2" xfId="2350" xr:uid="{00000000-0005-0000-0000-00005F070000}"/>
    <cellStyle name="40% - Accent4 4 6" xfId="1602" xr:uid="{00000000-0005-0000-0000-000060070000}"/>
    <cellStyle name="40% - Accent4 5" xfId="138" xr:uid="{00000000-0005-0000-0000-000061070000}"/>
    <cellStyle name="40% - Accent4 5 2" xfId="325" xr:uid="{00000000-0005-0000-0000-000062070000}"/>
    <cellStyle name="40% - Accent4 5 2 2" xfId="699" xr:uid="{00000000-0005-0000-0000-000063070000}"/>
    <cellStyle name="40% - Accent4 5 2 2 2" xfId="1447" xr:uid="{00000000-0005-0000-0000-000064070000}"/>
    <cellStyle name="40% - Accent4 5 2 2 2 2" xfId="2943" xr:uid="{00000000-0005-0000-0000-000065070000}"/>
    <cellStyle name="40% - Accent4 5 2 2 3" xfId="2195" xr:uid="{00000000-0005-0000-0000-000066070000}"/>
    <cellStyle name="40% - Accent4 5 2 3" xfId="1073" xr:uid="{00000000-0005-0000-0000-000067070000}"/>
    <cellStyle name="40% - Accent4 5 2 3 2" xfId="2569" xr:uid="{00000000-0005-0000-0000-000068070000}"/>
    <cellStyle name="40% - Accent4 5 2 4" xfId="1821" xr:uid="{00000000-0005-0000-0000-000069070000}"/>
    <cellStyle name="40% - Accent4 5 3" xfId="512" xr:uid="{00000000-0005-0000-0000-00006A070000}"/>
    <cellStyle name="40% - Accent4 5 3 2" xfId="1260" xr:uid="{00000000-0005-0000-0000-00006B070000}"/>
    <cellStyle name="40% - Accent4 5 3 2 2" xfId="2756" xr:uid="{00000000-0005-0000-0000-00006C070000}"/>
    <cellStyle name="40% - Accent4 5 3 3" xfId="2008" xr:uid="{00000000-0005-0000-0000-00006D070000}"/>
    <cellStyle name="40% - Accent4 5 4" xfId="886" xr:uid="{00000000-0005-0000-0000-00006E070000}"/>
    <cellStyle name="40% - Accent4 5 4 2" xfId="2382" xr:uid="{00000000-0005-0000-0000-00006F070000}"/>
    <cellStyle name="40% - Accent4 5 5" xfId="1634" xr:uid="{00000000-0005-0000-0000-000070070000}"/>
    <cellStyle name="40% - Accent4 6" xfId="232" xr:uid="{00000000-0005-0000-0000-000071070000}"/>
    <cellStyle name="40% - Accent4 6 2" xfId="606" xr:uid="{00000000-0005-0000-0000-000072070000}"/>
    <cellStyle name="40% - Accent4 6 2 2" xfId="1354" xr:uid="{00000000-0005-0000-0000-000073070000}"/>
    <cellStyle name="40% - Accent4 6 2 2 2" xfId="2850" xr:uid="{00000000-0005-0000-0000-000074070000}"/>
    <cellStyle name="40% - Accent4 6 2 3" xfId="2102" xr:uid="{00000000-0005-0000-0000-000075070000}"/>
    <cellStyle name="40% - Accent4 6 3" xfId="980" xr:uid="{00000000-0005-0000-0000-000076070000}"/>
    <cellStyle name="40% - Accent4 6 3 2" xfId="2476" xr:uid="{00000000-0005-0000-0000-000077070000}"/>
    <cellStyle name="40% - Accent4 6 4" xfId="1728" xr:uid="{00000000-0005-0000-0000-000078070000}"/>
    <cellStyle name="40% - Accent4 7" xfId="419" xr:uid="{00000000-0005-0000-0000-000079070000}"/>
    <cellStyle name="40% - Accent4 7 2" xfId="1167" xr:uid="{00000000-0005-0000-0000-00007A070000}"/>
    <cellStyle name="40% - Accent4 7 2 2" xfId="2663" xr:uid="{00000000-0005-0000-0000-00007B070000}"/>
    <cellStyle name="40% - Accent4 7 3" xfId="1915" xr:uid="{00000000-0005-0000-0000-00007C070000}"/>
    <cellStyle name="40% - Accent4 8" xfId="793" xr:uid="{00000000-0005-0000-0000-00007D070000}"/>
    <cellStyle name="40% - Accent4 8 2" xfId="2289" xr:uid="{00000000-0005-0000-0000-00007E070000}"/>
    <cellStyle name="40% - Accent4 9" xfId="1541" xr:uid="{00000000-0005-0000-0000-00007F070000}"/>
    <cellStyle name="40% - Accent5" xfId="11" builtinId="47" customBuiltin="1"/>
    <cellStyle name="40% - Accent5 2" xfId="57" xr:uid="{00000000-0005-0000-0000-000081070000}"/>
    <cellStyle name="40% - Accent5 2 2" xfId="92" xr:uid="{00000000-0005-0000-0000-000082070000}"/>
    <cellStyle name="40% - Accent5 2 2 2" xfId="186" xr:uid="{00000000-0005-0000-0000-000083070000}"/>
    <cellStyle name="40% - Accent5 2 2 2 2" xfId="373" xr:uid="{00000000-0005-0000-0000-000084070000}"/>
    <cellStyle name="40% - Accent5 2 2 2 2 2" xfId="747" xr:uid="{00000000-0005-0000-0000-000085070000}"/>
    <cellStyle name="40% - Accent5 2 2 2 2 2 2" xfId="1495" xr:uid="{00000000-0005-0000-0000-000086070000}"/>
    <cellStyle name="40% - Accent5 2 2 2 2 2 2 2" xfId="2991" xr:uid="{00000000-0005-0000-0000-000087070000}"/>
    <cellStyle name="40% - Accent5 2 2 2 2 2 3" xfId="2243" xr:uid="{00000000-0005-0000-0000-000088070000}"/>
    <cellStyle name="40% - Accent5 2 2 2 2 3" xfId="1121" xr:uid="{00000000-0005-0000-0000-000089070000}"/>
    <cellStyle name="40% - Accent5 2 2 2 2 3 2" xfId="2617" xr:uid="{00000000-0005-0000-0000-00008A070000}"/>
    <cellStyle name="40% - Accent5 2 2 2 2 4" xfId="1869" xr:uid="{00000000-0005-0000-0000-00008B070000}"/>
    <cellStyle name="40% - Accent5 2 2 2 3" xfId="560" xr:uid="{00000000-0005-0000-0000-00008C070000}"/>
    <cellStyle name="40% - Accent5 2 2 2 3 2" xfId="1308" xr:uid="{00000000-0005-0000-0000-00008D070000}"/>
    <cellStyle name="40% - Accent5 2 2 2 3 2 2" xfId="2804" xr:uid="{00000000-0005-0000-0000-00008E070000}"/>
    <cellStyle name="40% - Accent5 2 2 2 3 3" xfId="2056" xr:uid="{00000000-0005-0000-0000-00008F070000}"/>
    <cellStyle name="40% - Accent5 2 2 2 4" xfId="934" xr:uid="{00000000-0005-0000-0000-000090070000}"/>
    <cellStyle name="40% - Accent5 2 2 2 4 2" xfId="2430" xr:uid="{00000000-0005-0000-0000-000091070000}"/>
    <cellStyle name="40% - Accent5 2 2 2 5" xfId="1682" xr:uid="{00000000-0005-0000-0000-000092070000}"/>
    <cellStyle name="40% - Accent5 2 2 3" xfId="279" xr:uid="{00000000-0005-0000-0000-000093070000}"/>
    <cellStyle name="40% - Accent5 2 2 3 2" xfId="653" xr:uid="{00000000-0005-0000-0000-000094070000}"/>
    <cellStyle name="40% - Accent5 2 2 3 2 2" xfId="1401" xr:uid="{00000000-0005-0000-0000-000095070000}"/>
    <cellStyle name="40% - Accent5 2 2 3 2 2 2" xfId="2897" xr:uid="{00000000-0005-0000-0000-000096070000}"/>
    <cellStyle name="40% - Accent5 2 2 3 2 3" xfId="2149" xr:uid="{00000000-0005-0000-0000-000097070000}"/>
    <cellStyle name="40% - Accent5 2 2 3 3" xfId="1027" xr:uid="{00000000-0005-0000-0000-000098070000}"/>
    <cellStyle name="40% - Accent5 2 2 3 3 2" xfId="2523" xr:uid="{00000000-0005-0000-0000-000099070000}"/>
    <cellStyle name="40% - Accent5 2 2 3 4" xfId="1775" xr:uid="{00000000-0005-0000-0000-00009A070000}"/>
    <cellStyle name="40% - Accent5 2 2 4" xfId="466" xr:uid="{00000000-0005-0000-0000-00009B070000}"/>
    <cellStyle name="40% - Accent5 2 2 4 2" xfId="1214" xr:uid="{00000000-0005-0000-0000-00009C070000}"/>
    <cellStyle name="40% - Accent5 2 2 4 2 2" xfId="2710" xr:uid="{00000000-0005-0000-0000-00009D070000}"/>
    <cellStyle name="40% - Accent5 2 2 4 3" xfId="1962" xr:uid="{00000000-0005-0000-0000-00009E070000}"/>
    <cellStyle name="40% - Accent5 2 2 5" xfId="840" xr:uid="{00000000-0005-0000-0000-00009F070000}"/>
    <cellStyle name="40% - Accent5 2 2 5 2" xfId="2336" xr:uid="{00000000-0005-0000-0000-0000A0070000}"/>
    <cellStyle name="40% - Accent5 2 2 6" xfId="1588" xr:uid="{00000000-0005-0000-0000-0000A1070000}"/>
    <cellStyle name="40% - Accent5 2 3" xfId="124" xr:uid="{00000000-0005-0000-0000-0000A2070000}"/>
    <cellStyle name="40% - Accent5 2 3 2" xfId="218" xr:uid="{00000000-0005-0000-0000-0000A3070000}"/>
    <cellStyle name="40% - Accent5 2 3 2 2" xfId="405" xr:uid="{00000000-0005-0000-0000-0000A4070000}"/>
    <cellStyle name="40% - Accent5 2 3 2 2 2" xfId="779" xr:uid="{00000000-0005-0000-0000-0000A5070000}"/>
    <cellStyle name="40% - Accent5 2 3 2 2 2 2" xfId="1527" xr:uid="{00000000-0005-0000-0000-0000A6070000}"/>
    <cellStyle name="40% - Accent5 2 3 2 2 2 2 2" xfId="3023" xr:uid="{00000000-0005-0000-0000-0000A7070000}"/>
    <cellStyle name="40% - Accent5 2 3 2 2 2 3" xfId="2275" xr:uid="{00000000-0005-0000-0000-0000A8070000}"/>
    <cellStyle name="40% - Accent5 2 3 2 2 3" xfId="1153" xr:uid="{00000000-0005-0000-0000-0000A9070000}"/>
    <cellStyle name="40% - Accent5 2 3 2 2 3 2" xfId="2649" xr:uid="{00000000-0005-0000-0000-0000AA070000}"/>
    <cellStyle name="40% - Accent5 2 3 2 2 4" xfId="1901" xr:uid="{00000000-0005-0000-0000-0000AB070000}"/>
    <cellStyle name="40% - Accent5 2 3 2 3" xfId="592" xr:uid="{00000000-0005-0000-0000-0000AC070000}"/>
    <cellStyle name="40% - Accent5 2 3 2 3 2" xfId="1340" xr:uid="{00000000-0005-0000-0000-0000AD070000}"/>
    <cellStyle name="40% - Accent5 2 3 2 3 2 2" xfId="2836" xr:uid="{00000000-0005-0000-0000-0000AE070000}"/>
    <cellStyle name="40% - Accent5 2 3 2 3 3" xfId="2088" xr:uid="{00000000-0005-0000-0000-0000AF070000}"/>
    <cellStyle name="40% - Accent5 2 3 2 4" xfId="966" xr:uid="{00000000-0005-0000-0000-0000B0070000}"/>
    <cellStyle name="40% - Accent5 2 3 2 4 2" xfId="2462" xr:uid="{00000000-0005-0000-0000-0000B1070000}"/>
    <cellStyle name="40% - Accent5 2 3 2 5" xfId="1714" xr:uid="{00000000-0005-0000-0000-0000B2070000}"/>
    <cellStyle name="40% - Accent5 2 3 3" xfId="311" xr:uid="{00000000-0005-0000-0000-0000B3070000}"/>
    <cellStyle name="40% - Accent5 2 3 3 2" xfId="685" xr:uid="{00000000-0005-0000-0000-0000B4070000}"/>
    <cellStyle name="40% - Accent5 2 3 3 2 2" xfId="1433" xr:uid="{00000000-0005-0000-0000-0000B5070000}"/>
    <cellStyle name="40% - Accent5 2 3 3 2 2 2" xfId="2929" xr:uid="{00000000-0005-0000-0000-0000B6070000}"/>
    <cellStyle name="40% - Accent5 2 3 3 2 3" xfId="2181" xr:uid="{00000000-0005-0000-0000-0000B7070000}"/>
    <cellStyle name="40% - Accent5 2 3 3 3" xfId="1059" xr:uid="{00000000-0005-0000-0000-0000B8070000}"/>
    <cellStyle name="40% - Accent5 2 3 3 3 2" xfId="2555" xr:uid="{00000000-0005-0000-0000-0000B9070000}"/>
    <cellStyle name="40% - Accent5 2 3 3 4" xfId="1807" xr:uid="{00000000-0005-0000-0000-0000BA070000}"/>
    <cellStyle name="40% - Accent5 2 3 4" xfId="498" xr:uid="{00000000-0005-0000-0000-0000BB070000}"/>
    <cellStyle name="40% - Accent5 2 3 4 2" xfId="1246" xr:uid="{00000000-0005-0000-0000-0000BC070000}"/>
    <cellStyle name="40% - Accent5 2 3 4 2 2" xfId="2742" xr:uid="{00000000-0005-0000-0000-0000BD070000}"/>
    <cellStyle name="40% - Accent5 2 3 4 3" xfId="1994" xr:uid="{00000000-0005-0000-0000-0000BE070000}"/>
    <cellStyle name="40% - Accent5 2 3 5" xfId="872" xr:uid="{00000000-0005-0000-0000-0000BF070000}"/>
    <cellStyle name="40% - Accent5 2 3 5 2" xfId="2368" xr:uid="{00000000-0005-0000-0000-0000C0070000}"/>
    <cellStyle name="40% - Accent5 2 3 6" xfId="1620" xr:uid="{00000000-0005-0000-0000-0000C1070000}"/>
    <cellStyle name="40% - Accent5 2 4" xfId="156" xr:uid="{00000000-0005-0000-0000-0000C2070000}"/>
    <cellStyle name="40% - Accent5 2 4 2" xfId="343" xr:uid="{00000000-0005-0000-0000-0000C3070000}"/>
    <cellStyle name="40% - Accent5 2 4 2 2" xfId="717" xr:uid="{00000000-0005-0000-0000-0000C4070000}"/>
    <cellStyle name="40% - Accent5 2 4 2 2 2" xfId="1465" xr:uid="{00000000-0005-0000-0000-0000C5070000}"/>
    <cellStyle name="40% - Accent5 2 4 2 2 2 2" xfId="2961" xr:uid="{00000000-0005-0000-0000-0000C6070000}"/>
    <cellStyle name="40% - Accent5 2 4 2 2 3" xfId="2213" xr:uid="{00000000-0005-0000-0000-0000C7070000}"/>
    <cellStyle name="40% - Accent5 2 4 2 3" xfId="1091" xr:uid="{00000000-0005-0000-0000-0000C8070000}"/>
    <cellStyle name="40% - Accent5 2 4 2 3 2" xfId="2587" xr:uid="{00000000-0005-0000-0000-0000C9070000}"/>
    <cellStyle name="40% - Accent5 2 4 2 4" xfId="1839" xr:uid="{00000000-0005-0000-0000-0000CA070000}"/>
    <cellStyle name="40% - Accent5 2 4 3" xfId="530" xr:uid="{00000000-0005-0000-0000-0000CB070000}"/>
    <cellStyle name="40% - Accent5 2 4 3 2" xfId="1278" xr:uid="{00000000-0005-0000-0000-0000CC070000}"/>
    <cellStyle name="40% - Accent5 2 4 3 2 2" xfId="2774" xr:uid="{00000000-0005-0000-0000-0000CD070000}"/>
    <cellStyle name="40% - Accent5 2 4 3 3" xfId="2026" xr:uid="{00000000-0005-0000-0000-0000CE070000}"/>
    <cellStyle name="40% - Accent5 2 4 4" xfId="904" xr:uid="{00000000-0005-0000-0000-0000CF070000}"/>
    <cellStyle name="40% - Accent5 2 4 4 2" xfId="2400" xr:uid="{00000000-0005-0000-0000-0000D0070000}"/>
    <cellStyle name="40% - Accent5 2 4 5" xfId="1652" xr:uid="{00000000-0005-0000-0000-0000D1070000}"/>
    <cellStyle name="40% - Accent5 2 5" xfId="249" xr:uid="{00000000-0005-0000-0000-0000D2070000}"/>
    <cellStyle name="40% - Accent5 2 5 2" xfId="623" xr:uid="{00000000-0005-0000-0000-0000D3070000}"/>
    <cellStyle name="40% - Accent5 2 5 2 2" xfId="1371" xr:uid="{00000000-0005-0000-0000-0000D4070000}"/>
    <cellStyle name="40% - Accent5 2 5 2 2 2" xfId="2867" xr:uid="{00000000-0005-0000-0000-0000D5070000}"/>
    <cellStyle name="40% - Accent5 2 5 2 3" xfId="2119" xr:uid="{00000000-0005-0000-0000-0000D6070000}"/>
    <cellStyle name="40% - Accent5 2 5 3" xfId="997" xr:uid="{00000000-0005-0000-0000-0000D7070000}"/>
    <cellStyle name="40% - Accent5 2 5 3 2" xfId="2493" xr:uid="{00000000-0005-0000-0000-0000D8070000}"/>
    <cellStyle name="40% - Accent5 2 5 4" xfId="1745" xr:uid="{00000000-0005-0000-0000-0000D9070000}"/>
    <cellStyle name="40% - Accent5 2 6" xfId="436" xr:uid="{00000000-0005-0000-0000-0000DA070000}"/>
    <cellStyle name="40% - Accent5 2 6 2" xfId="1184" xr:uid="{00000000-0005-0000-0000-0000DB070000}"/>
    <cellStyle name="40% - Accent5 2 6 2 2" xfId="2680" xr:uid="{00000000-0005-0000-0000-0000DC070000}"/>
    <cellStyle name="40% - Accent5 2 6 3" xfId="1932" xr:uid="{00000000-0005-0000-0000-0000DD070000}"/>
    <cellStyle name="40% - Accent5 2 7" xfId="810" xr:uid="{00000000-0005-0000-0000-0000DE070000}"/>
    <cellStyle name="40% - Accent5 2 7 2" xfId="2306" xr:uid="{00000000-0005-0000-0000-0000DF070000}"/>
    <cellStyle name="40% - Accent5 2 8" xfId="1558" xr:uid="{00000000-0005-0000-0000-0000E0070000}"/>
    <cellStyle name="40% - Accent5 3" xfId="76" xr:uid="{00000000-0005-0000-0000-0000E1070000}"/>
    <cellStyle name="40% - Accent5 3 2" xfId="170" xr:uid="{00000000-0005-0000-0000-0000E2070000}"/>
    <cellStyle name="40% - Accent5 3 2 2" xfId="357" xr:uid="{00000000-0005-0000-0000-0000E3070000}"/>
    <cellStyle name="40% - Accent5 3 2 2 2" xfId="731" xr:uid="{00000000-0005-0000-0000-0000E4070000}"/>
    <cellStyle name="40% - Accent5 3 2 2 2 2" xfId="1479" xr:uid="{00000000-0005-0000-0000-0000E5070000}"/>
    <cellStyle name="40% - Accent5 3 2 2 2 2 2" xfId="2975" xr:uid="{00000000-0005-0000-0000-0000E6070000}"/>
    <cellStyle name="40% - Accent5 3 2 2 2 3" xfId="2227" xr:uid="{00000000-0005-0000-0000-0000E7070000}"/>
    <cellStyle name="40% - Accent5 3 2 2 3" xfId="1105" xr:uid="{00000000-0005-0000-0000-0000E8070000}"/>
    <cellStyle name="40% - Accent5 3 2 2 3 2" xfId="2601" xr:uid="{00000000-0005-0000-0000-0000E9070000}"/>
    <cellStyle name="40% - Accent5 3 2 2 4" xfId="1853" xr:uid="{00000000-0005-0000-0000-0000EA070000}"/>
    <cellStyle name="40% - Accent5 3 2 3" xfId="544" xr:uid="{00000000-0005-0000-0000-0000EB070000}"/>
    <cellStyle name="40% - Accent5 3 2 3 2" xfId="1292" xr:uid="{00000000-0005-0000-0000-0000EC070000}"/>
    <cellStyle name="40% - Accent5 3 2 3 2 2" xfId="2788" xr:uid="{00000000-0005-0000-0000-0000ED070000}"/>
    <cellStyle name="40% - Accent5 3 2 3 3" xfId="2040" xr:uid="{00000000-0005-0000-0000-0000EE070000}"/>
    <cellStyle name="40% - Accent5 3 2 4" xfId="918" xr:uid="{00000000-0005-0000-0000-0000EF070000}"/>
    <cellStyle name="40% - Accent5 3 2 4 2" xfId="2414" xr:uid="{00000000-0005-0000-0000-0000F0070000}"/>
    <cellStyle name="40% - Accent5 3 2 5" xfId="1666" xr:uid="{00000000-0005-0000-0000-0000F1070000}"/>
    <cellStyle name="40% - Accent5 3 3" xfId="263" xr:uid="{00000000-0005-0000-0000-0000F2070000}"/>
    <cellStyle name="40% - Accent5 3 3 2" xfId="637" xr:uid="{00000000-0005-0000-0000-0000F3070000}"/>
    <cellStyle name="40% - Accent5 3 3 2 2" xfId="1385" xr:uid="{00000000-0005-0000-0000-0000F4070000}"/>
    <cellStyle name="40% - Accent5 3 3 2 2 2" xfId="2881" xr:uid="{00000000-0005-0000-0000-0000F5070000}"/>
    <cellStyle name="40% - Accent5 3 3 2 3" xfId="2133" xr:uid="{00000000-0005-0000-0000-0000F6070000}"/>
    <cellStyle name="40% - Accent5 3 3 3" xfId="1011" xr:uid="{00000000-0005-0000-0000-0000F7070000}"/>
    <cellStyle name="40% - Accent5 3 3 3 2" xfId="2507" xr:uid="{00000000-0005-0000-0000-0000F8070000}"/>
    <cellStyle name="40% - Accent5 3 3 4" xfId="1759" xr:uid="{00000000-0005-0000-0000-0000F9070000}"/>
    <cellStyle name="40% - Accent5 3 4" xfId="450" xr:uid="{00000000-0005-0000-0000-0000FA070000}"/>
    <cellStyle name="40% - Accent5 3 4 2" xfId="1198" xr:uid="{00000000-0005-0000-0000-0000FB070000}"/>
    <cellStyle name="40% - Accent5 3 4 2 2" xfId="2694" xr:uid="{00000000-0005-0000-0000-0000FC070000}"/>
    <cellStyle name="40% - Accent5 3 4 3" xfId="1946" xr:uid="{00000000-0005-0000-0000-0000FD070000}"/>
    <cellStyle name="40% - Accent5 3 5" xfId="824" xr:uid="{00000000-0005-0000-0000-0000FE070000}"/>
    <cellStyle name="40% - Accent5 3 5 2" xfId="2320" xr:uid="{00000000-0005-0000-0000-0000FF070000}"/>
    <cellStyle name="40% - Accent5 3 6" xfId="1572" xr:uid="{00000000-0005-0000-0000-000000080000}"/>
    <cellStyle name="40% - Accent5 4" xfId="108" xr:uid="{00000000-0005-0000-0000-000001080000}"/>
    <cellStyle name="40% - Accent5 4 2" xfId="202" xr:uid="{00000000-0005-0000-0000-000002080000}"/>
    <cellStyle name="40% - Accent5 4 2 2" xfId="389" xr:uid="{00000000-0005-0000-0000-000003080000}"/>
    <cellStyle name="40% - Accent5 4 2 2 2" xfId="763" xr:uid="{00000000-0005-0000-0000-000004080000}"/>
    <cellStyle name="40% - Accent5 4 2 2 2 2" xfId="1511" xr:uid="{00000000-0005-0000-0000-000005080000}"/>
    <cellStyle name="40% - Accent5 4 2 2 2 2 2" xfId="3007" xr:uid="{00000000-0005-0000-0000-000006080000}"/>
    <cellStyle name="40% - Accent5 4 2 2 2 3" xfId="2259" xr:uid="{00000000-0005-0000-0000-000007080000}"/>
    <cellStyle name="40% - Accent5 4 2 2 3" xfId="1137" xr:uid="{00000000-0005-0000-0000-000008080000}"/>
    <cellStyle name="40% - Accent5 4 2 2 3 2" xfId="2633" xr:uid="{00000000-0005-0000-0000-000009080000}"/>
    <cellStyle name="40% - Accent5 4 2 2 4" xfId="1885" xr:uid="{00000000-0005-0000-0000-00000A080000}"/>
    <cellStyle name="40% - Accent5 4 2 3" xfId="576" xr:uid="{00000000-0005-0000-0000-00000B080000}"/>
    <cellStyle name="40% - Accent5 4 2 3 2" xfId="1324" xr:uid="{00000000-0005-0000-0000-00000C080000}"/>
    <cellStyle name="40% - Accent5 4 2 3 2 2" xfId="2820" xr:uid="{00000000-0005-0000-0000-00000D080000}"/>
    <cellStyle name="40% - Accent5 4 2 3 3" xfId="2072" xr:uid="{00000000-0005-0000-0000-00000E080000}"/>
    <cellStyle name="40% - Accent5 4 2 4" xfId="950" xr:uid="{00000000-0005-0000-0000-00000F080000}"/>
    <cellStyle name="40% - Accent5 4 2 4 2" xfId="2446" xr:uid="{00000000-0005-0000-0000-000010080000}"/>
    <cellStyle name="40% - Accent5 4 2 5" xfId="1698" xr:uid="{00000000-0005-0000-0000-000011080000}"/>
    <cellStyle name="40% - Accent5 4 3" xfId="295" xr:uid="{00000000-0005-0000-0000-000012080000}"/>
    <cellStyle name="40% - Accent5 4 3 2" xfId="669" xr:uid="{00000000-0005-0000-0000-000013080000}"/>
    <cellStyle name="40% - Accent5 4 3 2 2" xfId="1417" xr:uid="{00000000-0005-0000-0000-000014080000}"/>
    <cellStyle name="40% - Accent5 4 3 2 2 2" xfId="2913" xr:uid="{00000000-0005-0000-0000-000015080000}"/>
    <cellStyle name="40% - Accent5 4 3 2 3" xfId="2165" xr:uid="{00000000-0005-0000-0000-000016080000}"/>
    <cellStyle name="40% - Accent5 4 3 3" xfId="1043" xr:uid="{00000000-0005-0000-0000-000017080000}"/>
    <cellStyle name="40% - Accent5 4 3 3 2" xfId="2539" xr:uid="{00000000-0005-0000-0000-000018080000}"/>
    <cellStyle name="40% - Accent5 4 3 4" xfId="1791" xr:uid="{00000000-0005-0000-0000-000019080000}"/>
    <cellStyle name="40% - Accent5 4 4" xfId="482" xr:uid="{00000000-0005-0000-0000-00001A080000}"/>
    <cellStyle name="40% - Accent5 4 4 2" xfId="1230" xr:uid="{00000000-0005-0000-0000-00001B080000}"/>
    <cellStyle name="40% - Accent5 4 4 2 2" xfId="2726" xr:uid="{00000000-0005-0000-0000-00001C080000}"/>
    <cellStyle name="40% - Accent5 4 4 3" xfId="1978" xr:uid="{00000000-0005-0000-0000-00001D080000}"/>
    <cellStyle name="40% - Accent5 4 5" xfId="856" xr:uid="{00000000-0005-0000-0000-00001E080000}"/>
    <cellStyle name="40% - Accent5 4 5 2" xfId="2352" xr:uid="{00000000-0005-0000-0000-00001F080000}"/>
    <cellStyle name="40% - Accent5 4 6" xfId="1604" xr:uid="{00000000-0005-0000-0000-000020080000}"/>
    <cellStyle name="40% - Accent5 5" xfId="140" xr:uid="{00000000-0005-0000-0000-000021080000}"/>
    <cellStyle name="40% - Accent5 5 2" xfId="327" xr:uid="{00000000-0005-0000-0000-000022080000}"/>
    <cellStyle name="40% - Accent5 5 2 2" xfId="701" xr:uid="{00000000-0005-0000-0000-000023080000}"/>
    <cellStyle name="40% - Accent5 5 2 2 2" xfId="1449" xr:uid="{00000000-0005-0000-0000-000024080000}"/>
    <cellStyle name="40% - Accent5 5 2 2 2 2" xfId="2945" xr:uid="{00000000-0005-0000-0000-000025080000}"/>
    <cellStyle name="40% - Accent5 5 2 2 3" xfId="2197" xr:uid="{00000000-0005-0000-0000-000026080000}"/>
    <cellStyle name="40% - Accent5 5 2 3" xfId="1075" xr:uid="{00000000-0005-0000-0000-000027080000}"/>
    <cellStyle name="40% - Accent5 5 2 3 2" xfId="2571" xr:uid="{00000000-0005-0000-0000-000028080000}"/>
    <cellStyle name="40% - Accent5 5 2 4" xfId="1823" xr:uid="{00000000-0005-0000-0000-000029080000}"/>
    <cellStyle name="40% - Accent5 5 3" xfId="514" xr:uid="{00000000-0005-0000-0000-00002A080000}"/>
    <cellStyle name="40% - Accent5 5 3 2" xfId="1262" xr:uid="{00000000-0005-0000-0000-00002B080000}"/>
    <cellStyle name="40% - Accent5 5 3 2 2" xfId="2758" xr:uid="{00000000-0005-0000-0000-00002C080000}"/>
    <cellStyle name="40% - Accent5 5 3 3" xfId="2010" xr:uid="{00000000-0005-0000-0000-00002D080000}"/>
    <cellStyle name="40% - Accent5 5 4" xfId="888" xr:uid="{00000000-0005-0000-0000-00002E080000}"/>
    <cellStyle name="40% - Accent5 5 4 2" xfId="2384" xr:uid="{00000000-0005-0000-0000-00002F080000}"/>
    <cellStyle name="40% - Accent5 5 5" xfId="1636" xr:uid="{00000000-0005-0000-0000-000030080000}"/>
    <cellStyle name="40% - Accent5 6" xfId="233" xr:uid="{00000000-0005-0000-0000-000031080000}"/>
    <cellStyle name="40% - Accent5 6 2" xfId="607" xr:uid="{00000000-0005-0000-0000-000032080000}"/>
    <cellStyle name="40% - Accent5 6 2 2" xfId="1355" xr:uid="{00000000-0005-0000-0000-000033080000}"/>
    <cellStyle name="40% - Accent5 6 2 2 2" xfId="2851" xr:uid="{00000000-0005-0000-0000-000034080000}"/>
    <cellStyle name="40% - Accent5 6 2 3" xfId="2103" xr:uid="{00000000-0005-0000-0000-000035080000}"/>
    <cellStyle name="40% - Accent5 6 3" xfId="981" xr:uid="{00000000-0005-0000-0000-000036080000}"/>
    <cellStyle name="40% - Accent5 6 3 2" xfId="2477" xr:uid="{00000000-0005-0000-0000-000037080000}"/>
    <cellStyle name="40% - Accent5 6 4" xfId="1729" xr:uid="{00000000-0005-0000-0000-000038080000}"/>
    <cellStyle name="40% - Accent5 7" xfId="420" xr:uid="{00000000-0005-0000-0000-000039080000}"/>
    <cellStyle name="40% - Accent5 7 2" xfId="1168" xr:uid="{00000000-0005-0000-0000-00003A080000}"/>
    <cellStyle name="40% - Accent5 7 2 2" xfId="2664" xr:uid="{00000000-0005-0000-0000-00003B080000}"/>
    <cellStyle name="40% - Accent5 7 3" xfId="1916" xr:uid="{00000000-0005-0000-0000-00003C080000}"/>
    <cellStyle name="40% - Accent5 8" xfId="794" xr:uid="{00000000-0005-0000-0000-00003D080000}"/>
    <cellStyle name="40% - Accent5 8 2" xfId="2290" xr:uid="{00000000-0005-0000-0000-00003E080000}"/>
    <cellStyle name="40% - Accent5 9" xfId="1542" xr:uid="{00000000-0005-0000-0000-00003F080000}"/>
    <cellStyle name="40% - Accent6" xfId="12" builtinId="51" customBuiltin="1"/>
    <cellStyle name="40% - Accent6 2" xfId="59" xr:uid="{00000000-0005-0000-0000-000041080000}"/>
    <cellStyle name="40% - Accent6 2 2" xfId="94" xr:uid="{00000000-0005-0000-0000-000042080000}"/>
    <cellStyle name="40% - Accent6 2 2 2" xfId="188" xr:uid="{00000000-0005-0000-0000-000043080000}"/>
    <cellStyle name="40% - Accent6 2 2 2 2" xfId="375" xr:uid="{00000000-0005-0000-0000-000044080000}"/>
    <cellStyle name="40% - Accent6 2 2 2 2 2" xfId="749" xr:uid="{00000000-0005-0000-0000-000045080000}"/>
    <cellStyle name="40% - Accent6 2 2 2 2 2 2" xfId="1497" xr:uid="{00000000-0005-0000-0000-000046080000}"/>
    <cellStyle name="40% - Accent6 2 2 2 2 2 2 2" xfId="2993" xr:uid="{00000000-0005-0000-0000-000047080000}"/>
    <cellStyle name="40% - Accent6 2 2 2 2 2 3" xfId="2245" xr:uid="{00000000-0005-0000-0000-000048080000}"/>
    <cellStyle name="40% - Accent6 2 2 2 2 3" xfId="1123" xr:uid="{00000000-0005-0000-0000-000049080000}"/>
    <cellStyle name="40% - Accent6 2 2 2 2 3 2" xfId="2619" xr:uid="{00000000-0005-0000-0000-00004A080000}"/>
    <cellStyle name="40% - Accent6 2 2 2 2 4" xfId="1871" xr:uid="{00000000-0005-0000-0000-00004B080000}"/>
    <cellStyle name="40% - Accent6 2 2 2 3" xfId="562" xr:uid="{00000000-0005-0000-0000-00004C080000}"/>
    <cellStyle name="40% - Accent6 2 2 2 3 2" xfId="1310" xr:uid="{00000000-0005-0000-0000-00004D080000}"/>
    <cellStyle name="40% - Accent6 2 2 2 3 2 2" xfId="2806" xr:uid="{00000000-0005-0000-0000-00004E080000}"/>
    <cellStyle name="40% - Accent6 2 2 2 3 3" xfId="2058" xr:uid="{00000000-0005-0000-0000-00004F080000}"/>
    <cellStyle name="40% - Accent6 2 2 2 4" xfId="936" xr:uid="{00000000-0005-0000-0000-000050080000}"/>
    <cellStyle name="40% - Accent6 2 2 2 4 2" xfId="2432" xr:uid="{00000000-0005-0000-0000-000051080000}"/>
    <cellStyle name="40% - Accent6 2 2 2 5" xfId="1684" xr:uid="{00000000-0005-0000-0000-000052080000}"/>
    <cellStyle name="40% - Accent6 2 2 3" xfId="281" xr:uid="{00000000-0005-0000-0000-000053080000}"/>
    <cellStyle name="40% - Accent6 2 2 3 2" xfId="655" xr:uid="{00000000-0005-0000-0000-000054080000}"/>
    <cellStyle name="40% - Accent6 2 2 3 2 2" xfId="1403" xr:uid="{00000000-0005-0000-0000-000055080000}"/>
    <cellStyle name="40% - Accent6 2 2 3 2 2 2" xfId="2899" xr:uid="{00000000-0005-0000-0000-000056080000}"/>
    <cellStyle name="40% - Accent6 2 2 3 2 3" xfId="2151" xr:uid="{00000000-0005-0000-0000-000057080000}"/>
    <cellStyle name="40% - Accent6 2 2 3 3" xfId="1029" xr:uid="{00000000-0005-0000-0000-000058080000}"/>
    <cellStyle name="40% - Accent6 2 2 3 3 2" xfId="2525" xr:uid="{00000000-0005-0000-0000-000059080000}"/>
    <cellStyle name="40% - Accent6 2 2 3 4" xfId="1777" xr:uid="{00000000-0005-0000-0000-00005A080000}"/>
    <cellStyle name="40% - Accent6 2 2 4" xfId="468" xr:uid="{00000000-0005-0000-0000-00005B080000}"/>
    <cellStyle name="40% - Accent6 2 2 4 2" xfId="1216" xr:uid="{00000000-0005-0000-0000-00005C080000}"/>
    <cellStyle name="40% - Accent6 2 2 4 2 2" xfId="2712" xr:uid="{00000000-0005-0000-0000-00005D080000}"/>
    <cellStyle name="40% - Accent6 2 2 4 3" xfId="1964" xr:uid="{00000000-0005-0000-0000-00005E080000}"/>
    <cellStyle name="40% - Accent6 2 2 5" xfId="842" xr:uid="{00000000-0005-0000-0000-00005F080000}"/>
    <cellStyle name="40% - Accent6 2 2 5 2" xfId="2338" xr:uid="{00000000-0005-0000-0000-000060080000}"/>
    <cellStyle name="40% - Accent6 2 2 6" xfId="1590" xr:uid="{00000000-0005-0000-0000-000061080000}"/>
    <cellStyle name="40% - Accent6 2 3" xfId="126" xr:uid="{00000000-0005-0000-0000-000062080000}"/>
    <cellStyle name="40% - Accent6 2 3 2" xfId="220" xr:uid="{00000000-0005-0000-0000-000063080000}"/>
    <cellStyle name="40% - Accent6 2 3 2 2" xfId="407" xr:uid="{00000000-0005-0000-0000-000064080000}"/>
    <cellStyle name="40% - Accent6 2 3 2 2 2" xfId="781" xr:uid="{00000000-0005-0000-0000-000065080000}"/>
    <cellStyle name="40% - Accent6 2 3 2 2 2 2" xfId="1529" xr:uid="{00000000-0005-0000-0000-000066080000}"/>
    <cellStyle name="40% - Accent6 2 3 2 2 2 2 2" xfId="3025" xr:uid="{00000000-0005-0000-0000-000067080000}"/>
    <cellStyle name="40% - Accent6 2 3 2 2 2 3" xfId="2277" xr:uid="{00000000-0005-0000-0000-000068080000}"/>
    <cellStyle name="40% - Accent6 2 3 2 2 3" xfId="1155" xr:uid="{00000000-0005-0000-0000-000069080000}"/>
    <cellStyle name="40% - Accent6 2 3 2 2 3 2" xfId="2651" xr:uid="{00000000-0005-0000-0000-00006A080000}"/>
    <cellStyle name="40% - Accent6 2 3 2 2 4" xfId="1903" xr:uid="{00000000-0005-0000-0000-00006B080000}"/>
    <cellStyle name="40% - Accent6 2 3 2 3" xfId="594" xr:uid="{00000000-0005-0000-0000-00006C080000}"/>
    <cellStyle name="40% - Accent6 2 3 2 3 2" xfId="1342" xr:uid="{00000000-0005-0000-0000-00006D080000}"/>
    <cellStyle name="40% - Accent6 2 3 2 3 2 2" xfId="2838" xr:uid="{00000000-0005-0000-0000-00006E080000}"/>
    <cellStyle name="40% - Accent6 2 3 2 3 3" xfId="2090" xr:uid="{00000000-0005-0000-0000-00006F080000}"/>
    <cellStyle name="40% - Accent6 2 3 2 4" xfId="968" xr:uid="{00000000-0005-0000-0000-000070080000}"/>
    <cellStyle name="40% - Accent6 2 3 2 4 2" xfId="2464" xr:uid="{00000000-0005-0000-0000-000071080000}"/>
    <cellStyle name="40% - Accent6 2 3 2 5" xfId="1716" xr:uid="{00000000-0005-0000-0000-000072080000}"/>
    <cellStyle name="40% - Accent6 2 3 3" xfId="313" xr:uid="{00000000-0005-0000-0000-000073080000}"/>
    <cellStyle name="40% - Accent6 2 3 3 2" xfId="687" xr:uid="{00000000-0005-0000-0000-000074080000}"/>
    <cellStyle name="40% - Accent6 2 3 3 2 2" xfId="1435" xr:uid="{00000000-0005-0000-0000-000075080000}"/>
    <cellStyle name="40% - Accent6 2 3 3 2 2 2" xfId="2931" xr:uid="{00000000-0005-0000-0000-000076080000}"/>
    <cellStyle name="40% - Accent6 2 3 3 2 3" xfId="2183" xr:uid="{00000000-0005-0000-0000-000077080000}"/>
    <cellStyle name="40% - Accent6 2 3 3 3" xfId="1061" xr:uid="{00000000-0005-0000-0000-000078080000}"/>
    <cellStyle name="40% - Accent6 2 3 3 3 2" xfId="2557" xr:uid="{00000000-0005-0000-0000-000079080000}"/>
    <cellStyle name="40% - Accent6 2 3 3 4" xfId="1809" xr:uid="{00000000-0005-0000-0000-00007A080000}"/>
    <cellStyle name="40% - Accent6 2 3 4" xfId="500" xr:uid="{00000000-0005-0000-0000-00007B080000}"/>
    <cellStyle name="40% - Accent6 2 3 4 2" xfId="1248" xr:uid="{00000000-0005-0000-0000-00007C080000}"/>
    <cellStyle name="40% - Accent6 2 3 4 2 2" xfId="2744" xr:uid="{00000000-0005-0000-0000-00007D080000}"/>
    <cellStyle name="40% - Accent6 2 3 4 3" xfId="1996" xr:uid="{00000000-0005-0000-0000-00007E080000}"/>
    <cellStyle name="40% - Accent6 2 3 5" xfId="874" xr:uid="{00000000-0005-0000-0000-00007F080000}"/>
    <cellStyle name="40% - Accent6 2 3 5 2" xfId="2370" xr:uid="{00000000-0005-0000-0000-000080080000}"/>
    <cellStyle name="40% - Accent6 2 3 6" xfId="1622" xr:uid="{00000000-0005-0000-0000-000081080000}"/>
    <cellStyle name="40% - Accent6 2 4" xfId="158" xr:uid="{00000000-0005-0000-0000-000082080000}"/>
    <cellStyle name="40% - Accent6 2 4 2" xfId="345" xr:uid="{00000000-0005-0000-0000-000083080000}"/>
    <cellStyle name="40% - Accent6 2 4 2 2" xfId="719" xr:uid="{00000000-0005-0000-0000-000084080000}"/>
    <cellStyle name="40% - Accent6 2 4 2 2 2" xfId="1467" xr:uid="{00000000-0005-0000-0000-000085080000}"/>
    <cellStyle name="40% - Accent6 2 4 2 2 2 2" xfId="2963" xr:uid="{00000000-0005-0000-0000-000086080000}"/>
    <cellStyle name="40% - Accent6 2 4 2 2 3" xfId="2215" xr:uid="{00000000-0005-0000-0000-000087080000}"/>
    <cellStyle name="40% - Accent6 2 4 2 3" xfId="1093" xr:uid="{00000000-0005-0000-0000-000088080000}"/>
    <cellStyle name="40% - Accent6 2 4 2 3 2" xfId="2589" xr:uid="{00000000-0005-0000-0000-000089080000}"/>
    <cellStyle name="40% - Accent6 2 4 2 4" xfId="1841" xr:uid="{00000000-0005-0000-0000-00008A080000}"/>
    <cellStyle name="40% - Accent6 2 4 3" xfId="532" xr:uid="{00000000-0005-0000-0000-00008B080000}"/>
    <cellStyle name="40% - Accent6 2 4 3 2" xfId="1280" xr:uid="{00000000-0005-0000-0000-00008C080000}"/>
    <cellStyle name="40% - Accent6 2 4 3 2 2" xfId="2776" xr:uid="{00000000-0005-0000-0000-00008D080000}"/>
    <cellStyle name="40% - Accent6 2 4 3 3" xfId="2028" xr:uid="{00000000-0005-0000-0000-00008E080000}"/>
    <cellStyle name="40% - Accent6 2 4 4" xfId="906" xr:uid="{00000000-0005-0000-0000-00008F080000}"/>
    <cellStyle name="40% - Accent6 2 4 4 2" xfId="2402" xr:uid="{00000000-0005-0000-0000-000090080000}"/>
    <cellStyle name="40% - Accent6 2 4 5" xfId="1654" xr:uid="{00000000-0005-0000-0000-000091080000}"/>
    <cellStyle name="40% - Accent6 2 5" xfId="251" xr:uid="{00000000-0005-0000-0000-000092080000}"/>
    <cellStyle name="40% - Accent6 2 5 2" xfId="625" xr:uid="{00000000-0005-0000-0000-000093080000}"/>
    <cellStyle name="40% - Accent6 2 5 2 2" xfId="1373" xr:uid="{00000000-0005-0000-0000-000094080000}"/>
    <cellStyle name="40% - Accent6 2 5 2 2 2" xfId="2869" xr:uid="{00000000-0005-0000-0000-000095080000}"/>
    <cellStyle name="40% - Accent6 2 5 2 3" xfId="2121" xr:uid="{00000000-0005-0000-0000-000096080000}"/>
    <cellStyle name="40% - Accent6 2 5 3" xfId="999" xr:uid="{00000000-0005-0000-0000-000097080000}"/>
    <cellStyle name="40% - Accent6 2 5 3 2" xfId="2495" xr:uid="{00000000-0005-0000-0000-000098080000}"/>
    <cellStyle name="40% - Accent6 2 5 4" xfId="1747" xr:uid="{00000000-0005-0000-0000-000099080000}"/>
    <cellStyle name="40% - Accent6 2 6" xfId="438" xr:uid="{00000000-0005-0000-0000-00009A080000}"/>
    <cellStyle name="40% - Accent6 2 6 2" xfId="1186" xr:uid="{00000000-0005-0000-0000-00009B080000}"/>
    <cellStyle name="40% - Accent6 2 6 2 2" xfId="2682" xr:uid="{00000000-0005-0000-0000-00009C080000}"/>
    <cellStyle name="40% - Accent6 2 6 3" xfId="1934" xr:uid="{00000000-0005-0000-0000-00009D080000}"/>
    <cellStyle name="40% - Accent6 2 7" xfId="812" xr:uid="{00000000-0005-0000-0000-00009E080000}"/>
    <cellStyle name="40% - Accent6 2 7 2" xfId="2308" xr:uid="{00000000-0005-0000-0000-00009F080000}"/>
    <cellStyle name="40% - Accent6 2 8" xfId="1560" xr:uid="{00000000-0005-0000-0000-0000A0080000}"/>
    <cellStyle name="40% - Accent6 3" xfId="77" xr:uid="{00000000-0005-0000-0000-0000A1080000}"/>
    <cellStyle name="40% - Accent6 3 2" xfId="171" xr:uid="{00000000-0005-0000-0000-0000A2080000}"/>
    <cellStyle name="40% - Accent6 3 2 2" xfId="358" xr:uid="{00000000-0005-0000-0000-0000A3080000}"/>
    <cellStyle name="40% - Accent6 3 2 2 2" xfId="732" xr:uid="{00000000-0005-0000-0000-0000A4080000}"/>
    <cellStyle name="40% - Accent6 3 2 2 2 2" xfId="1480" xr:uid="{00000000-0005-0000-0000-0000A5080000}"/>
    <cellStyle name="40% - Accent6 3 2 2 2 2 2" xfId="2976" xr:uid="{00000000-0005-0000-0000-0000A6080000}"/>
    <cellStyle name="40% - Accent6 3 2 2 2 3" xfId="2228" xr:uid="{00000000-0005-0000-0000-0000A7080000}"/>
    <cellStyle name="40% - Accent6 3 2 2 3" xfId="1106" xr:uid="{00000000-0005-0000-0000-0000A8080000}"/>
    <cellStyle name="40% - Accent6 3 2 2 3 2" xfId="2602" xr:uid="{00000000-0005-0000-0000-0000A9080000}"/>
    <cellStyle name="40% - Accent6 3 2 2 4" xfId="1854" xr:uid="{00000000-0005-0000-0000-0000AA080000}"/>
    <cellStyle name="40% - Accent6 3 2 3" xfId="545" xr:uid="{00000000-0005-0000-0000-0000AB080000}"/>
    <cellStyle name="40% - Accent6 3 2 3 2" xfId="1293" xr:uid="{00000000-0005-0000-0000-0000AC080000}"/>
    <cellStyle name="40% - Accent6 3 2 3 2 2" xfId="2789" xr:uid="{00000000-0005-0000-0000-0000AD080000}"/>
    <cellStyle name="40% - Accent6 3 2 3 3" xfId="2041" xr:uid="{00000000-0005-0000-0000-0000AE080000}"/>
    <cellStyle name="40% - Accent6 3 2 4" xfId="919" xr:uid="{00000000-0005-0000-0000-0000AF080000}"/>
    <cellStyle name="40% - Accent6 3 2 4 2" xfId="2415" xr:uid="{00000000-0005-0000-0000-0000B0080000}"/>
    <cellStyle name="40% - Accent6 3 2 5" xfId="1667" xr:uid="{00000000-0005-0000-0000-0000B1080000}"/>
    <cellStyle name="40% - Accent6 3 3" xfId="264" xr:uid="{00000000-0005-0000-0000-0000B2080000}"/>
    <cellStyle name="40% - Accent6 3 3 2" xfId="638" xr:uid="{00000000-0005-0000-0000-0000B3080000}"/>
    <cellStyle name="40% - Accent6 3 3 2 2" xfId="1386" xr:uid="{00000000-0005-0000-0000-0000B4080000}"/>
    <cellStyle name="40% - Accent6 3 3 2 2 2" xfId="2882" xr:uid="{00000000-0005-0000-0000-0000B5080000}"/>
    <cellStyle name="40% - Accent6 3 3 2 3" xfId="2134" xr:uid="{00000000-0005-0000-0000-0000B6080000}"/>
    <cellStyle name="40% - Accent6 3 3 3" xfId="1012" xr:uid="{00000000-0005-0000-0000-0000B7080000}"/>
    <cellStyle name="40% - Accent6 3 3 3 2" xfId="2508" xr:uid="{00000000-0005-0000-0000-0000B8080000}"/>
    <cellStyle name="40% - Accent6 3 3 4" xfId="1760" xr:uid="{00000000-0005-0000-0000-0000B9080000}"/>
    <cellStyle name="40% - Accent6 3 4" xfId="451" xr:uid="{00000000-0005-0000-0000-0000BA080000}"/>
    <cellStyle name="40% - Accent6 3 4 2" xfId="1199" xr:uid="{00000000-0005-0000-0000-0000BB080000}"/>
    <cellStyle name="40% - Accent6 3 4 2 2" xfId="2695" xr:uid="{00000000-0005-0000-0000-0000BC080000}"/>
    <cellStyle name="40% - Accent6 3 4 3" xfId="1947" xr:uid="{00000000-0005-0000-0000-0000BD080000}"/>
    <cellStyle name="40% - Accent6 3 5" xfId="825" xr:uid="{00000000-0005-0000-0000-0000BE080000}"/>
    <cellStyle name="40% - Accent6 3 5 2" xfId="2321" xr:uid="{00000000-0005-0000-0000-0000BF080000}"/>
    <cellStyle name="40% - Accent6 3 6" xfId="1573" xr:uid="{00000000-0005-0000-0000-0000C0080000}"/>
    <cellStyle name="40% - Accent6 4" xfId="110" xr:uid="{00000000-0005-0000-0000-0000C1080000}"/>
    <cellStyle name="40% - Accent6 4 2" xfId="204" xr:uid="{00000000-0005-0000-0000-0000C2080000}"/>
    <cellStyle name="40% - Accent6 4 2 2" xfId="391" xr:uid="{00000000-0005-0000-0000-0000C3080000}"/>
    <cellStyle name="40% - Accent6 4 2 2 2" xfId="765" xr:uid="{00000000-0005-0000-0000-0000C4080000}"/>
    <cellStyle name="40% - Accent6 4 2 2 2 2" xfId="1513" xr:uid="{00000000-0005-0000-0000-0000C5080000}"/>
    <cellStyle name="40% - Accent6 4 2 2 2 2 2" xfId="3009" xr:uid="{00000000-0005-0000-0000-0000C6080000}"/>
    <cellStyle name="40% - Accent6 4 2 2 2 3" xfId="2261" xr:uid="{00000000-0005-0000-0000-0000C7080000}"/>
    <cellStyle name="40% - Accent6 4 2 2 3" xfId="1139" xr:uid="{00000000-0005-0000-0000-0000C8080000}"/>
    <cellStyle name="40% - Accent6 4 2 2 3 2" xfId="2635" xr:uid="{00000000-0005-0000-0000-0000C9080000}"/>
    <cellStyle name="40% - Accent6 4 2 2 4" xfId="1887" xr:uid="{00000000-0005-0000-0000-0000CA080000}"/>
    <cellStyle name="40% - Accent6 4 2 3" xfId="578" xr:uid="{00000000-0005-0000-0000-0000CB080000}"/>
    <cellStyle name="40% - Accent6 4 2 3 2" xfId="1326" xr:uid="{00000000-0005-0000-0000-0000CC080000}"/>
    <cellStyle name="40% - Accent6 4 2 3 2 2" xfId="2822" xr:uid="{00000000-0005-0000-0000-0000CD080000}"/>
    <cellStyle name="40% - Accent6 4 2 3 3" xfId="2074" xr:uid="{00000000-0005-0000-0000-0000CE080000}"/>
    <cellStyle name="40% - Accent6 4 2 4" xfId="952" xr:uid="{00000000-0005-0000-0000-0000CF080000}"/>
    <cellStyle name="40% - Accent6 4 2 4 2" xfId="2448" xr:uid="{00000000-0005-0000-0000-0000D0080000}"/>
    <cellStyle name="40% - Accent6 4 2 5" xfId="1700" xr:uid="{00000000-0005-0000-0000-0000D1080000}"/>
    <cellStyle name="40% - Accent6 4 3" xfId="297" xr:uid="{00000000-0005-0000-0000-0000D2080000}"/>
    <cellStyle name="40% - Accent6 4 3 2" xfId="671" xr:uid="{00000000-0005-0000-0000-0000D3080000}"/>
    <cellStyle name="40% - Accent6 4 3 2 2" xfId="1419" xr:uid="{00000000-0005-0000-0000-0000D4080000}"/>
    <cellStyle name="40% - Accent6 4 3 2 2 2" xfId="2915" xr:uid="{00000000-0005-0000-0000-0000D5080000}"/>
    <cellStyle name="40% - Accent6 4 3 2 3" xfId="2167" xr:uid="{00000000-0005-0000-0000-0000D6080000}"/>
    <cellStyle name="40% - Accent6 4 3 3" xfId="1045" xr:uid="{00000000-0005-0000-0000-0000D7080000}"/>
    <cellStyle name="40% - Accent6 4 3 3 2" xfId="2541" xr:uid="{00000000-0005-0000-0000-0000D8080000}"/>
    <cellStyle name="40% - Accent6 4 3 4" xfId="1793" xr:uid="{00000000-0005-0000-0000-0000D9080000}"/>
    <cellStyle name="40% - Accent6 4 4" xfId="484" xr:uid="{00000000-0005-0000-0000-0000DA080000}"/>
    <cellStyle name="40% - Accent6 4 4 2" xfId="1232" xr:uid="{00000000-0005-0000-0000-0000DB080000}"/>
    <cellStyle name="40% - Accent6 4 4 2 2" xfId="2728" xr:uid="{00000000-0005-0000-0000-0000DC080000}"/>
    <cellStyle name="40% - Accent6 4 4 3" xfId="1980" xr:uid="{00000000-0005-0000-0000-0000DD080000}"/>
    <cellStyle name="40% - Accent6 4 5" xfId="858" xr:uid="{00000000-0005-0000-0000-0000DE080000}"/>
    <cellStyle name="40% - Accent6 4 5 2" xfId="2354" xr:uid="{00000000-0005-0000-0000-0000DF080000}"/>
    <cellStyle name="40% - Accent6 4 6" xfId="1606" xr:uid="{00000000-0005-0000-0000-0000E0080000}"/>
    <cellStyle name="40% - Accent6 5" xfId="142" xr:uid="{00000000-0005-0000-0000-0000E1080000}"/>
    <cellStyle name="40% - Accent6 5 2" xfId="329" xr:uid="{00000000-0005-0000-0000-0000E2080000}"/>
    <cellStyle name="40% - Accent6 5 2 2" xfId="703" xr:uid="{00000000-0005-0000-0000-0000E3080000}"/>
    <cellStyle name="40% - Accent6 5 2 2 2" xfId="1451" xr:uid="{00000000-0005-0000-0000-0000E4080000}"/>
    <cellStyle name="40% - Accent6 5 2 2 2 2" xfId="2947" xr:uid="{00000000-0005-0000-0000-0000E5080000}"/>
    <cellStyle name="40% - Accent6 5 2 2 3" xfId="2199" xr:uid="{00000000-0005-0000-0000-0000E6080000}"/>
    <cellStyle name="40% - Accent6 5 2 3" xfId="1077" xr:uid="{00000000-0005-0000-0000-0000E7080000}"/>
    <cellStyle name="40% - Accent6 5 2 3 2" xfId="2573" xr:uid="{00000000-0005-0000-0000-0000E8080000}"/>
    <cellStyle name="40% - Accent6 5 2 4" xfId="1825" xr:uid="{00000000-0005-0000-0000-0000E9080000}"/>
    <cellStyle name="40% - Accent6 5 3" xfId="516" xr:uid="{00000000-0005-0000-0000-0000EA080000}"/>
    <cellStyle name="40% - Accent6 5 3 2" xfId="1264" xr:uid="{00000000-0005-0000-0000-0000EB080000}"/>
    <cellStyle name="40% - Accent6 5 3 2 2" xfId="2760" xr:uid="{00000000-0005-0000-0000-0000EC080000}"/>
    <cellStyle name="40% - Accent6 5 3 3" xfId="2012" xr:uid="{00000000-0005-0000-0000-0000ED080000}"/>
    <cellStyle name="40% - Accent6 5 4" xfId="890" xr:uid="{00000000-0005-0000-0000-0000EE080000}"/>
    <cellStyle name="40% - Accent6 5 4 2" xfId="2386" xr:uid="{00000000-0005-0000-0000-0000EF080000}"/>
    <cellStyle name="40% - Accent6 5 5" xfId="1638" xr:uid="{00000000-0005-0000-0000-0000F0080000}"/>
    <cellStyle name="40% - Accent6 6" xfId="234" xr:uid="{00000000-0005-0000-0000-0000F1080000}"/>
    <cellStyle name="40% - Accent6 6 2" xfId="608" xr:uid="{00000000-0005-0000-0000-0000F2080000}"/>
    <cellStyle name="40% - Accent6 6 2 2" xfId="1356" xr:uid="{00000000-0005-0000-0000-0000F3080000}"/>
    <cellStyle name="40% - Accent6 6 2 2 2" xfId="2852" xr:uid="{00000000-0005-0000-0000-0000F4080000}"/>
    <cellStyle name="40% - Accent6 6 2 3" xfId="2104" xr:uid="{00000000-0005-0000-0000-0000F5080000}"/>
    <cellStyle name="40% - Accent6 6 3" xfId="982" xr:uid="{00000000-0005-0000-0000-0000F6080000}"/>
    <cellStyle name="40% - Accent6 6 3 2" xfId="2478" xr:uid="{00000000-0005-0000-0000-0000F7080000}"/>
    <cellStyle name="40% - Accent6 6 4" xfId="1730" xr:uid="{00000000-0005-0000-0000-0000F8080000}"/>
    <cellStyle name="40% - Accent6 7" xfId="421" xr:uid="{00000000-0005-0000-0000-0000F9080000}"/>
    <cellStyle name="40% - Accent6 7 2" xfId="1169" xr:uid="{00000000-0005-0000-0000-0000FA080000}"/>
    <cellStyle name="40% - Accent6 7 2 2" xfId="2665" xr:uid="{00000000-0005-0000-0000-0000FB080000}"/>
    <cellStyle name="40% - Accent6 7 3" xfId="1917" xr:uid="{00000000-0005-0000-0000-0000FC080000}"/>
    <cellStyle name="40% - Accent6 8" xfId="795" xr:uid="{00000000-0005-0000-0000-0000FD080000}"/>
    <cellStyle name="40% - Accent6 8 2" xfId="2291" xr:uid="{00000000-0005-0000-0000-0000FE080000}"/>
    <cellStyle name="40% - Accent6 9" xfId="1543" xr:uid="{00000000-0005-0000-0000-0000FF080000}"/>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Bad 2" xfId="61" xr:uid="{00000000-0005-0000-0000-00000D090000}"/>
    <cellStyle name="Bad 3" xfId="46" xr:uid="{00000000-0005-0000-0000-00000E090000}"/>
    <cellStyle name="Calculation" xfId="26" builtinId="22" customBuiltin="1"/>
    <cellStyle name="Check Cell" xfId="27" builtinId="23" customBuiltin="1"/>
    <cellStyle name="Comma 2" xfId="45" xr:uid="{00000000-0005-0000-0000-000011090000}"/>
    <cellStyle name="Comma 2 2" xfId="81" xr:uid="{00000000-0005-0000-0000-000012090000}"/>
    <cellStyle name="Comma 2 2 2" xfId="175" xr:uid="{00000000-0005-0000-0000-000013090000}"/>
    <cellStyle name="Comma 2 2 2 2" xfId="362" xr:uid="{00000000-0005-0000-0000-000014090000}"/>
    <cellStyle name="Comma 2 2 2 2 2" xfId="736" xr:uid="{00000000-0005-0000-0000-000015090000}"/>
    <cellStyle name="Comma 2 2 2 2 2 2" xfId="1484" xr:uid="{00000000-0005-0000-0000-000016090000}"/>
    <cellStyle name="Comma 2 2 2 2 2 2 2" xfId="2980" xr:uid="{00000000-0005-0000-0000-000017090000}"/>
    <cellStyle name="Comma 2 2 2 2 2 3" xfId="2232" xr:uid="{00000000-0005-0000-0000-000018090000}"/>
    <cellStyle name="Comma 2 2 2 2 3" xfId="1110" xr:uid="{00000000-0005-0000-0000-000019090000}"/>
    <cellStyle name="Comma 2 2 2 2 3 2" xfId="2606" xr:uid="{00000000-0005-0000-0000-00001A090000}"/>
    <cellStyle name="Comma 2 2 2 2 4" xfId="1858" xr:uid="{00000000-0005-0000-0000-00001B090000}"/>
    <cellStyle name="Comma 2 2 2 3" xfId="549" xr:uid="{00000000-0005-0000-0000-00001C090000}"/>
    <cellStyle name="Comma 2 2 2 3 2" xfId="1297" xr:uid="{00000000-0005-0000-0000-00001D090000}"/>
    <cellStyle name="Comma 2 2 2 3 2 2" xfId="2793" xr:uid="{00000000-0005-0000-0000-00001E090000}"/>
    <cellStyle name="Comma 2 2 2 3 3" xfId="2045" xr:uid="{00000000-0005-0000-0000-00001F090000}"/>
    <cellStyle name="Comma 2 2 2 4" xfId="923" xr:uid="{00000000-0005-0000-0000-000020090000}"/>
    <cellStyle name="Comma 2 2 2 4 2" xfId="2419" xr:uid="{00000000-0005-0000-0000-000021090000}"/>
    <cellStyle name="Comma 2 2 2 5" xfId="1671" xr:uid="{00000000-0005-0000-0000-000022090000}"/>
    <cellStyle name="Comma 2 2 3" xfId="268" xr:uid="{00000000-0005-0000-0000-000023090000}"/>
    <cellStyle name="Comma 2 2 3 2" xfId="642" xr:uid="{00000000-0005-0000-0000-000024090000}"/>
    <cellStyle name="Comma 2 2 3 2 2" xfId="1390" xr:uid="{00000000-0005-0000-0000-000025090000}"/>
    <cellStyle name="Comma 2 2 3 2 2 2" xfId="2886" xr:uid="{00000000-0005-0000-0000-000026090000}"/>
    <cellStyle name="Comma 2 2 3 2 3" xfId="2138" xr:uid="{00000000-0005-0000-0000-000027090000}"/>
    <cellStyle name="Comma 2 2 3 3" xfId="1016" xr:uid="{00000000-0005-0000-0000-000028090000}"/>
    <cellStyle name="Comma 2 2 3 3 2" xfId="2512" xr:uid="{00000000-0005-0000-0000-000029090000}"/>
    <cellStyle name="Comma 2 2 3 4" xfId="1764" xr:uid="{00000000-0005-0000-0000-00002A090000}"/>
    <cellStyle name="Comma 2 2 4" xfId="455" xr:uid="{00000000-0005-0000-0000-00002B090000}"/>
    <cellStyle name="Comma 2 2 4 2" xfId="1203" xr:uid="{00000000-0005-0000-0000-00002C090000}"/>
    <cellStyle name="Comma 2 2 4 2 2" xfId="2699" xr:uid="{00000000-0005-0000-0000-00002D090000}"/>
    <cellStyle name="Comma 2 2 4 3" xfId="1951" xr:uid="{00000000-0005-0000-0000-00002E090000}"/>
    <cellStyle name="Comma 2 2 5" xfId="829" xr:uid="{00000000-0005-0000-0000-00002F090000}"/>
    <cellStyle name="Comma 2 2 5 2" xfId="2325" xr:uid="{00000000-0005-0000-0000-000030090000}"/>
    <cellStyle name="Comma 2 2 6" xfId="1577" xr:uid="{00000000-0005-0000-0000-000031090000}"/>
    <cellStyle name="Comma 2 3" xfId="113" xr:uid="{00000000-0005-0000-0000-000032090000}"/>
    <cellStyle name="Comma 2 3 2" xfId="207" xr:uid="{00000000-0005-0000-0000-000033090000}"/>
    <cellStyle name="Comma 2 3 2 2" xfId="394" xr:uid="{00000000-0005-0000-0000-000034090000}"/>
    <cellStyle name="Comma 2 3 2 2 2" xfId="768" xr:uid="{00000000-0005-0000-0000-000035090000}"/>
    <cellStyle name="Comma 2 3 2 2 2 2" xfId="1516" xr:uid="{00000000-0005-0000-0000-000036090000}"/>
    <cellStyle name="Comma 2 3 2 2 2 2 2" xfId="3012" xr:uid="{00000000-0005-0000-0000-000037090000}"/>
    <cellStyle name="Comma 2 3 2 2 2 3" xfId="2264" xr:uid="{00000000-0005-0000-0000-000038090000}"/>
    <cellStyle name="Comma 2 3 2 2 3" xfId="1142" xr:uid="{00000000-0005-0000-0000-000039090000}"/>
    <cellStyle name="Comma 2 3 2 2 3 2" xfId="2638" xr:uid="{00000000-0005-0000-0000-00003A090000}"/>
    <cellStyle name="Comma 2 3 2 2 4" xfId="1890" xr:uid="{00000000-0005-0000-0000-00003B090000}"/>
    <cellStyle name="Comma 2 3 2 3" xfId="581" xr:uid="{00000000-0005-0000-0000-00003C090000}"/>
    <cellStyle name="Comma 2 3 2 3 2" xfId="1329" xr:uid="{00000000-0005-0000-0000-00003D090000}"/>
    <cellStyle name="Comma 2 3 2 3 2 2" xfId="2825" xr:uid="{00000000-0005-0000-0000-00003E090000}"/>
    <cellStyle name="Comma 2 3 2 3 3" xfId="2077" xr:uid="{00000000-0005-0000-0000-00003F090000}"/>
    <cellStyle name="Comma 2 3 2 4" xfId="955" xr:uid="{00000000-0005-0000-0000-000040090000}"/>
    <cellStyle name="Comma 2 3 2 4 2" xfId="2451" xr:uid="{00000000-0005-0000-0000-000041090000}"/>
    <cellStyle name="Comma 2 3 2 5" xfId="1703" xr:uid="{00000000-0005-0000-0000-000042090000}"/>
    <cellStyle name="Comma 2 3 3" xfId="300" xr:uid="{00000000-0005-0000-0000-000043090000}"/>
    <cellStyle name="Comma 2 3 3 2" xfId="674" xr:uid="{00000000-0005-0000-0000-000044090000}"/>
    <cellStyle name="Comma 2 3 3 2 2" xfId="1422" xr:uid="{00000000-0005-0000-0000-000045090000}"/>
    <cellStyle name="Comma 2 3 3 2 2 2" xfId="2918" xr:uid="{00000000-0005-0000-0000-000046090000}"/>
    <cellStyle name="Comma 2 3 3 2 3" xfId="2170" xr:uid="{00000000-0005-0000-0000-000047090000}"/>
    <cellStyle name="Comma 2 3 3 3" xfId="1048" xr:uid="{00000000-0005-0000-0000-000048090000}"/>
    <cellStyle name="Comma 2 3 3 3 2" xfId="2544" xr:uid="{00000000-0005-0000-0000-000049090000}"/>
    <cellStyle name="Comma 2 3 3 4" xfId="1796" xr:uid="{00000000-0005-0000-0000-00004A090000}"/>
    <cellStyle name="Comma 2 3 4" xfId="487" xr:uid="{00000000-0005-0000-0000-00004B090000}"/>
    <cellStyle name="Comma 2 3 4 2" xfId="1235" xr:uid="{00000000-0005-0000-0000-00004C090000}"/>
    <cellStyle name="Comma 2 3 4 2 2" xfId="2731" xr:uid="{00000000-0005-0000-0000-00004D090000}"/>
    <cellStyle name="Comma 2 3 4 3" xfId="1983" xr:uid="{00000000-0005-0000-0000-00004E090000}"/>
    <cellStyle name="Comma 2 3 5" xfId="861" xr:uid="{00000000-0005-0000-0000-00004F090000}"/>
    <cellStyle name="Comma 2 3 5 2" xfId="2357" xr:uid="{00000000-0005-0000-0000-000050090000}"/>
    <cellStyle name="Comma 2 3 6" xfId="1609" xr:uid="{00000000-0005-0000-0000-000051090000}"/>
    <cellStyle name="Comma 2 4" xfId="145" xr:uid="{00000000-0005-0000-0000-000052090000}"/>
    <cellStyle name="Comma 2 4 2" xfId="332" xr:uid="{00000000-0005-0000-0000-000053090000}"/>
    <cellStyle name="Comma 2 4 2 2" xfId="706" xr:uid="{00000000-0005-0000-0000-000054090000}"/>
    <cellStyle name="Comma 2 4 2 2 2" xfId="1454" xr:uid="{00000000-0005-0000-0000-000055090000}"/>
    <cellStyle name="Comma 2 4 2 2 2 2" xfId="2950" xr:uid="{00000000-0005-0000-0000-000056090000}"/>
    <cellStyle name="Comma 2 4 2 2 3" xfId="2202" xr:uid="{00000000-0005-0000-0000-000057090000}"/>
    <cellStyle name="Comma 2 4 2 3" xfId="1080" xr:uid="{00000000-0005-0000-0000-000058090000}"/>
    <cellStyle name="Comma 2 4 2 3 2" xfId="2576" xr:uid="{00000000-0005-0000-0000-000059090000}"/>
    <cellStyle name="Comma 2 4 2 4" xfId="1828" xr:uid="{00000000-0005-0000-0000-00005A090000}"/>
    <cellStyle name="Comma 2 4 3" xfId="519" xr:uid="{00000000-0005-0000-0000-00005B090000}"/>
    <cellStyle name="Comma 2 4 3 2" xfId="1267" xr:uid="{00000000-0005-0000-0000-00005C090000}"/>
    <cellStyle name="Comma 2 4 3 2 2" xfId="2763" xr:uid="{00000000-0005-0000-0000-00005D090000}"/>
    <cellStyle name="Comma 2 4 3 3" xfId="2015" xr:uid="{00000000-0005-0000-0000-00005E090000}"/>
    <cellStyle name="Comma 2 4 4" xfId="893" xr:uid="{00000000-0005-0000-0000-00005F090000}"/>
    <cellStyle name="Comma 2 4 4 2" xfId="2389" xr:uid="{00000000-0005-0000-0000-000060090000}"/>
    <cellStyle name="Comma 2 4 5" xfId="1641" xr:uid="{00000000-0005-0000-0000-000061090000}"/>
    <cellStyle name="Comma 2 5" xfId="238" xr:uid="{00000000-0005-0000-0000-000062090000}"/>
    <cellStyle name="Comma 2 5 2" xfId="612" xr:uid="{00000000-0005-0000-0000-000063090000}"/>
    <cellStyle name="Comma 2 5 2 2" xfId="1360" xr:uid="{00000000-0005-0000-0000-000064090000}"/>
    <cellStyle name="Comma 2 5 2 2 2" xfId="2856" xr:uid="{00000000-0005-0000-0000-000065090000}"/>
    <cellStyle name="Comma 2 5 2 3" xfId="2108" xr:uid="{00000000-0005-0000-0000-000066090000}"/>
    <cellStyle name="Comma 2 5 3" xfId="986" xr:uid="{00000000-0005-0000-0000-000067090000}"/>
    <cellStyle name="Comma 2 5 3 2" xfId="2482" xr:uid="{00000000-0005-0000-0000-000068090000}"/>
    <cellStyle name="Comma 2 5 4" xfId="1734" xr:uid="{00000000-0005-0000-0000-000069090000}"/>
    <cellStyle name="Comma 2 6" xfId="425" xr:uid="{00000000-0005-0000-0000-00006A090000}"/>
    <cellStyle name="Comma 2 6 2" xfId="1173" xr:uid="{00000000-0005-0000-0000-00006B090000}"/>
    <cellStyle name="Comma 2 6 2 2" xfId="2669" xr:uid="{00000000-0005-0000-0000-00006C090000}"/>
    <cellStyle name="Comma 2 6 3" xfId="1921" xr:uid="{00000000-0005-0000-0000-00006D090000}"/>
    <cellStyle name="Comma 2 7" xfId="799" xr:uid="{00000000-0005-0000-0000-00006E090000}"/>
    <cellStyle name="Comma 2 7 2" xfId="2295" xr:uid="{00000000-0005-0000-0000-00006F090000}"/>
    <cellStyle name="Comma 2 8" xfId="1547" xr:uid="{00000000-0005-0000-0000-000070090000}"/>
    <cellStyle name="Comma 3" xfId="97" xr:uid="{00000000-0005-0000-0000-000071090000}"/>
    <cellStyle name="Comma 3 2" xfId="191" xr:uid="{00000000-0005-0000-0000-000072090000}"/>
    <cellStyle name="Comma 3 2 2" xfId="378" xr:uid="{00000000-0005-0000-0000-000073090000}"/>
    <cellStyle name="Comma 3 2 2 2" xfId="752" xr:uid="{00000000-0005-0000-0000-000074090000}"/>
    <cellStyle name="Comma 3 2 2 2 2" xfId="1500" xr:uid="{00000000-0005-0000-0000-000075090000}"/>
    <cellStyle name="Comma 3 2 2 2 2 2" xfId="2996" xr:uid="{00000000-0005-0000-0000-000076090000}"/>
    <cellStyle name="Comma 3 2 2 2 3" xfId="2248" xr:uid="{00000000-0005-0000-0000-000077090000}"/>
    <cellStyle name="Comma 3 2 2 3" xfId="1126" xr:uid="{00000000-0005-0000-0000-000078090000}"/>
    <cellStyle name="Comma 3 2 2 3 2" xfId="2622" xr:uid="{00000000-0005-0000-0000-000079090000}"/>
    <cellStyle name="Comma 3 2 2 4" xfId="1874" xr:uid="{00000000-0005-0000-0000-00007A090000}"/>
    <cellStyle name="Comma 3 2 3" xfId="565" xr:uid="{00000000-0005-0000-0000-00007B090000}"/>
    <cellStyle name="Comma 3 2 3 2" xfId="1313" xr:uid="{00000000-0005-0000-0000-00007C090000}"/>
    <cellStyle name="Comma 3 2 3 2 2" xfId="2809" xr:uid="{00000000-0005-0000-0000-00007D090000}"/>
    <cellStyle name="Comma 3 2 3 3" xfId="2061" xr:uid="{00000000-0005-0000-0000-00007E090000}"/>
    <cellStyle name="Comma 3 2 4" xfId="939" xr:uid="{00000000-0005-0000-0000-00007F090000}"/>
    <cellStyle name="Comma 3 2 4 2" xfId="2435" xr:uid="{00000000-0005-0000-0000-000080090000}"/>
    <cellStyle name="Comma 3 2 5" xfId="1687" xr:uid="{00000000-0005-0000-0000-000081090000}"/>
    <cellStyle name="Comma 3 3" xfId="284" xr:uid="{00000000-0005-0000-0000-000082090000}"/>
    <cellStyle name="Comma 3 3 2" xfId="658" xr:uid="{00000000-0005-0000-0000-000083090000}"/>
    <cellStyle name="Comma 3 3 2 2" xfId="1406" xr:uid="{00000000-0005-0000-0000-000084090000}"/>
    <cellStyle name="Comma 3 3 2 2 2" xfId="2902" xr:uid="{00000000-0005-0000-0000-000085090000}"/>
    <cellStyle name="Comma 3 3 2 3" xfId="2154" xr:uid="{00000000-0005-0000-0000-000086090000}"/>
    <cellStyle name="Comma 3 3 3" xfId="1032" xr:uid="{00000000-0005-0000-0000-000087090000}"/>
    <cellStyle name="Comma 3 3 3 2" xfId="2528" xr:uid="{00000000-0005-0000-0000-000088090000}"/>
    <cellStyle name="Comma 3 3 4" xfId="1780" xr:uid="{00000000-0005-0000-0000-000089090000}"/>
    <cellStyle name="Comma 3 4" xfId="471" xr:uid="{00000000-0005-0000-0000-00008A090000}"/>
    <cellStyle name="Comma 3 4 2" xfId="1219" xr:uid="{00000000-0005-0000-0000-00008B090000}"/>
    <cellStyle name="Comma 3 4 2 2" xfId="2715" xr:uid="{00000000-0005-0000-0000-00008C090000}"/>
    <cellStyle name="Comma 3 4 3" xfId="1967" xr:uid="{00000000-0005-0000-0000-00008D090000}"/>
    <cellStyle name="Comma 3 5" xfId="845" xr:uid="{00000000-0005-0000-0000-00008E090000}"/>
    <cellStyle name="Comma 3 5 2" xfId="2341" xr:uid="{00000000-0005-0000-0000-00008F090000}"/>
    <cellStyle name="Comma 3 6" xfId="1593" xr:uid="{00000000-0005-0000-0000-000090090000}"/>
    <cellStyle name="Comma 4" xfId="129" xr:uid="{00000000-0005-0000-0000-000091090000}"/>
    <cellStyle name="Comma 4 2" xfId="316" xr:uid="{00000000-0005-0000-0000-000092090000}"/>
    <cellStyle name="Comma 4 2 2" xfId="690" xr:uid="{00000000-0005-0000-0000-000093090000}"/>
    <cellStyle name="Comma 4 2 2 2" xfId="1438" xr:uid="{00000000-0005-0000-0000-000094090000}"/>
    <cellStyle name="Comma 4 2 2 2 2" xfId="2934" xr:uid="{00000000-0005-0000-0000-000095090000}"/>
    <cellStyle name="Comma 4 2 2 3" xfId="2186" xr:uid="{00000000-0005-0000-0000-000096090000}"/>
    <cellStyle name="Comma 4 2 3" xfId="1064" xr:uid="{00000000-0005-0000-0000-000097090000}"/>
    <cellStyle name="Comma 4 2 3 2" xfId="2560" xr:uid="{00000000-0005-0000-0000-000098090000}"/>
    <cellStyle name="Comma 4 2 4" xfId="1812" xr:uid="{00000000-0005-0000-0000-000099090000}"/>
    <cellStyle name="Comma 4 3" xfId="503" xr:uid="{00000000-0005-0000-0000-00009A090000}"/>
    <cellStyle name="Comma 4 3 2" xfId="1251" xr:uid="{00000000-0005-0000-0000-00009B090000}"/>
    <cellStyle name="Comma 4 3 2 2" xfId="2747" xr:uid="{00000000-0005-0000-0000-00009C090000}"/>
    <cellStyle name="Comma 4 3 3" xfId="1999" xr:uid="{00000000-0005-0000-0000-00009D090000}"/>
    <cellStyle name="Comma 4 4" xfId="877" xr:uid="{00000000-0005-0000-0000-00009E090000}"/>
    <cellStyle name="Comma 4 4 2" xfId="2373" xr:uid="{00000000-0005-0000-0000-00009F090000}"/>
    <cellStyle name="Comma 4 5" xfId="1625" xr:uid="{00000000-0005-0000-0000-0000A0090000}"/>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Hyperlink 2" xfId="65" xr:uid="{00000000-0005-0000-0000-0000A8090000}"/>
    <cellStyle name="Input" xfId="35" builtinId="20" customBuiltin="1"/>
    <cellStyle name="Linked Cell" xfId="36" builtinId="24" customBuiltin="1"/>
    <cellStyle name="Neutral" xfId="37" builtinId="28" customBuiltin="1"/>
    <cellStyle name="Normal" xfId="0" builtinId="0" customBuiltin="1"/>
    <cellStyle name="Normal 2" xfId="38" xr:uid="{00000000-0005-0000-0000-0000AD090000}"/>
    <cellStyle name="Normal 2 2" xfId="62" xr:uid="{00000000-0005-0000-0000-0000AE090000}"/>
    <cellStyle name="Normal 2 2 2" xfId="95" xr:uid="{00000000-0005-0000-0000-0000AF090000}"/>
    <cellStyle name="Normal 2 2 2 2" xfId="189" xr:uid="{00000000-0005-0000-0000-0000B0090000}"/>
    <cellStyle name="Normal 2 2 2 2 2" xfId="376" xr:uid="{00000000-0005-0000-0000-0000B1090000}"/>
    <cellStyle name="Normal 2 2 2 2 2 2" xfId="750" xr:uid="{00000000-0005-0000-0000-0000B2090000}"/>
    <cellStyle name="Normal 2 2 2 2 2 2 2" xfId="1498" xr:uid="{00000000-0005-0000-0000-0000B3090000}"/>
    <cellStyle name="Normal 2 2 2 2 2 2 2 2" xfId="2994" xr:uid="{00000000-0005-0000-0000-0000B4090000}"/>
    <cellStyle name="Normal 2 2 2 2 2 2 3" xfId="2246" xr:uid="{00000000-0005-0000-0000-0000B5090000}"/>
    <cellStyle name="Normal 2 2 2 2 2 3" xfId="1124" xr:uid="{00000000-0005-0000-0000-0000B6090000}"/>
    <cellStyle name="Normal 2 2 2 2 2 3 2" xfId="2620" xr:uid="{00000000-0005-0000-0000-0000B7090000}"/>
    <cellStyle name="Normal 2 2 2 2 2 4" xfId="1872" xr:uid="{00000000-0005-0000-0000-0000B8090000}"/>
    <cellStyle name="Normal 2 2 2 2 3" xfId="563" xr:uid="{00000000-0005-0000-0000-0000B9090000}"/>
    <cellStyle name="Normal 2 2 2 2 3 2" xfId="1311" xr:uid="{00000000-0005-0000-0000-0000BA090000}"/>
    <cellStyle name="Normal 2 2 2 2 3 2 2" xfId="2807" xr:uid="{00000000-0005-0000-0000-0000BB090000}"/>
    <cellStyle name="Normal 2 2 2 2 3 3" xfId="2059" xr:uid="{00000000-0005-0000-0000-0000BC090000}"/>
    <cellStyle name="Normal 2 2 2 2 4" xfId="937" xr:uid="{00000000-0005-0000-0000-0000BD090000}"/>
    <cellStyle name="Normal 2 2 2 2 4 2" xfId="2433" xr:uid="{00000000-0005-0000-0000-0000BE090000}"/>
    <cellStyle name="Normal 2 2 2 2 5" xfId="1685" xr:uid="{00000000-0005-0000-0000-0000BF090000}"/>
    <cellStyle name="Normal 2 2 2 3" xfId="282" xr:uid="{00000000-0005-0000-0000-0000C0090000}"/>
    <cellStyle name="Normal 2 2 2 3 2" xfId="656" xr:uid="{00000000-0005-0000-0000-0000C1090000}"/>
    <cellStyle name="Normal 2 2 2 3 2 2" xfId="1404" xr:uid="{00000000-0005-0000-0000-0000C2090000}"/>
    <cellStyle name="Normal 2 2 2 3 2 2 2" xfId="2900" xr:uid="{00000000-0005-0000-0000-0000C3090000}"/>
    <cellStyle name="Normal 2 2 2 3 2 3" xfId="2152" xr:uid="{00000000-0005-0000-0000-0000C4090000}"/>
    <cellStyle name="Normal 2 2 2 3 3" xfId="1030" xr:uid="{00000000-0005-0000-0000-0000C5090000}"/>
    <cellStyle name="Normal 2 2 2 3 3 2" xfId="2526" xr:uid="{00000000-0005-0000-0000-0000C6090000}"/>
    <cellStyle name="Normal 2 2 2 3 4" xfId="1778" xr:uid="{00000000-0005-0000-0000-0000C7090000}"/>
    <cellStyle name="Normal 2 2 2 4" xfId="469" xr:uid="{00000000-0005-0000-0000-0000C8090000}"/>
    <cellStyle name="Normal 2 2 2 4 2" xfId="1217" xr:uid="{00000000-0005-0000-0000-0000C9090000}"/>
    <cellStyle name="Normal 2 2 2 4 2 2" xfId="2713" xr:uid="{00000000-0005-0000-0000-0000CA090000}"/>
    <cellStyle name="Normal 2 2 2 4 3" xfId="1965" xr:uid="{00000000-0005-0000-0000-0000CB090000}"/>
    <cellStyle name="Normal 2 2 2 5" xfId="843" xr:uid="{00000000-0005-0000-0000-0000CC090000}"/>
    <cellStyle name="Normal 2 2 2 5 2" xfId="2339" xr:uid="{00000000-0005-0000-0000-0000CD090000}"/>
    <cellStyle name="Normal 2 2 2 6" xfId="1591" xr:uid="{00000000-0005-0000-0000-0000CE090000}"/>
    <cellStyle name="Normal 2 2 3" xfId="127" xr:uid="{00000000-0005-0000-0000-0000CF090000}"/>
    <cellStyle name="Normal 2 2 3 2" xfId="221" xr:uid="{00000000-0005-0000-0000-0000D0090000}"/>
    <cellStyle name="Normal 2 2 3 2 2" xfId="408" xr:uid="{00000000-0005-0000-0000-0000D1090000}"/>
    <cellStyle name="Normal 2 2 3 2 2 2" xfId="782" xr:uid="{00000000-0005-0000-0000-0000D2090000}"/>
    <cellStyle name="Normal 2 2 3 2 2 2 2" xfId="1530" xr:uid="{00000000-0005-0000-0000-0000D3090000}"/>
    <cellStyle name="Normal 2 2 3 2 2 2 2 2" xfId="3026" xr:uid="{00000000-0005-0000-0000-0000D4090000}"/>
    <cellStyle name="Normal 2 2 3 2 2 2 3" xfId="2278" xr:uid="{00000000-0005-0000-0000-0000D5090000}"/>
    <cellStyle name="Normal 2 2 3 2 2 3" xfId="1156" xr:uid="{00000000-0005-0000-0000-0000D6090000}"/>
    <cellStyle name="Normal 2 2 3 2 2 3 2" xfId="2652" xr:uid="{00000000-0005-0000-0000-0000D7090000}"/>
    <cellStyle name="Normal 2 2 3 2 2 4" xfId="1904" xr:uid="{00000000-0005-0000-0000-0000D8090000}"/>
    <cellStyle name="Normal 2 2 3 2 3" xfId="595" xr:uid="{00000000-0005-0000-0000-0000D9090000}"/>
    <cellStyle name="Normal 2 2 3 2 3 2" xfId="1343" xr:uid="{00000000-0005-0000-0000-0000DA090000}"/>
    <cellStyle name="Normal 2 2 3 2 3 2 2" xfId="2839" xr:uid="{00000000-0005-0000-0000-0000DB090000}"/>
    <cellStyle name="Normal 2 2 3 2 3 3" xfId="2091" xr:uid="{00000000-0005-0000-0000-0000DC090000}"/>
    <cellStyle name="Normal 2 2 3 2 4" xfId="969" xr:uid="{00000000-0005-0000-0000-0000DD090000}"/>
    <cellStyle name="Normal 2 2 3 2 4 2" xfId="2465" xr:uid="{00000000-0005-0000-0000-0000DE090000}"/>
    <cellStyle name="Normal 2 2 3 2 5" xfId="1717" xr:uid="{00000000-0005-0000-0000-0000DF090000}"/>
    <cellStyle name="Normal 2 2 3 3" xfId="314" xr:uid="{00000000-0005-0000-0000-0000E0090000}"/>
    <cellStyle name="Normal 2 2 3 3 2" xfId="688" xr:uid="{00000000-0005-0000-0000-0000E1090000}"/>
    <cellStyle name="Normal 2 2 3 3 2 2" xfId="1436" xr:uid="{00000000-0005-0000-0000-0000E2090000}"/>
    <cellStyle name="Normal 2 2 3 3 2 2 2" xfId="2932" xr:uid="{00000000-0005-0000-0000-0000E3090000}"/>
    <cellStyle name="Normal 2 2 3 3 2 3" xfId="2184" xr:uid="{00000000-0005-0000-0000-0000E4090000}"/>
    <cellStyle name="Normal 2 2 3 3 3" xfId="1062" xr:uid="{00000000-0005-0000-0000-0000E5090000}"/>
    <cellStyle name="Normal 2 2 3 3 3 2" xfId="2558" xr:uid="{00000000-0005-0000-0000-0000E6090000}"/>
    <cellStyle name="Normal 2 2 3 3 4" xfId="1810" xr:uid="{00000000-0005-0000-0000-0000E7090000}"/>
    <cellStyle name="Normal 2 2 3 4" xfId="501" xr:uid="{00000000-0005-0000-0000-0000E8090000}"/>
    <cellStyle name="Normal 2 2 3 4 2" xfId="1249" xr:uid="{00000000-0005-0000-0000-0000E9090000}"/>
    <cellStyle name="Normal 2 2 3 4 2 2" xfId="2745" xr:uid="{00000000-0005-0000-0000-0000EA090000}"/>
    <cellStyle name="Normal 2 2 3 4 3" xfId="1997" xr:uid="{00000000-0005-0000-0000-0000EB090000}"/>
    <cellStyle name="Normal 2 2 3 5" xfId="875" xr:uid="{00000000-0005-0000-0000-0000EC090000}"/>
    <cellStyle name="Normal 2 2 3 5 2" xfId="2371" xr:uid="{00000000-0005-0000-0000-0000ED090000}"/>
    <cellStyle name="Normal 2 2 3 6" xfId="1623" xr:uid="{00000000-0005-0000-0000-0000EE090000}"/>
    <cellStyle name="Normal 2 2 4" xfId="159" xr:uid="{00000000-0005-0000-0000-0000EF090000}"/>
    <cellStyle name="Normal 2 2 4 2" xfId="346" xr:uid="{00000000-0005-0000-0000-0000F0090000}"/>
    <cellStyle name="Normal 2 2 4 2 2" xfId="720" xr:uid="{00000000-0005-0000-0000-0000F1090000}"/>
    <cellStyle name="Normal 2 2 4 2 2 2" xfId="1468" xr:uid="{00000000-0005-0000-0000-0000F2090000}"/>
    <cellStyle name="Normal 2 2 4 2 2 2 2" xfId="2964" xr:uid="{00000000-0005-0000-0000-0000F3090000}"/>
    <cellStyle name="Normal 2 2 4 2 2 3" xfId="2216" xr:uid="{00000000-0005-0000-0000-0000F4090000}"/>
    <cellStyle name="Normal 2 2 4 2 3" xfId="1094" xr:uid="{00000000-0005-0000-0000-0000F5090000}"/>
    <cellStyle name="Normal 2 2 4 2 3 2" xfId="2590" xr:uid="{00000000-0005-0000-0000-0000F6090000}"/>
    <cellStyle name="Normal 2 2 4 2 4" xfId="1842" xr:uid="{00000000-0005-0000-0000-0000F7090000}"/>
    <cellStyle name="Normal 2 2 4 3" xfId="533" xr:uid="{00000000-0005-0000-0000-0000F8090000}"/>
    <cellStyle name="Normal 2 2 4 3 2" xfId="1281" xr:uid="{00000000-0005-0000-0000-0000F9090000}"/>
    <cellStyle name="Normal 2 2 4 3 2 2" xfId="2777" xr:uid="{00000000-0005-0000-0000-0000FA090000}"/>
    <cellStyle name="Normal 2 2 4 3 3" xfId="2029" xr:uid="{00000000-0005-0000-0000-0000FB090000}"/>
    <cellStyle name="Normal 2 2 4 4" xfId="907" xr:uid="{00000000-0005-0000-0000-0000FC090000}"/>
    <cellStyle name="Normal 2 2 4 4 2" xfId="2403" xr:uid="{00000000-0005-0000-0000-0000FD090000}"/>
    <cellStyle name="Normal 2 2 4 5" xfId="1655" xr:uid="{00000000-0005-0000-0000-0000FE090000}"/>
    <cellStyle name="Normal 2 2 5" xfId="252" xr:uid="{00000000-0005-0000-0000-0000FF090000}"/>
    <cellStyle name="Normal 2 2 5 2" xfId="626" xr:uid="{00000000-0005-0000-0000-0000000A0000}"/>
    <cellStyle name="Normal 2 2 5 2 2" xfId="1374" xr:uid="{00000000-0005-0000-0000-0000010A0000}"/>
    <cellStyle name="Normal 2 2 5 2 2 2" xfId="2870" xr:uid="{00000000-0005-0000-0000-0000020A0000}"/>
    <cellStyle name="Normal 2 2 5 2 3" xfId="2122" xr:uid="{00000000-0005-0000-0000-0000030A0000}"/>
    <cellStyle name="Normal 2 2 5 3" xfId="1000" xr:uid="{00000000-0005-0000-0000-0000040A0000}"/>
    <cellStyle name="Normal 2 2 5 3 2" xfId="2496" xr:uid="{00000000-0005-0000-0000-0000050A0000}"/>
    <cellStyle name="Normal 2 2 5 4" xfId="1748" xr:uid="{00000000-0005-0000-0000-0000060A0000}"/>
    <cellStyle name="Normal 2 2 6" xfId="439" xr:uid="{00000000-0005-0000-0000-0000070A0000}"/>
    <cellStyle name="Normal 2 2 6 2" xfId="1187" xr:uid="{00000000-0005-0000-0000-0000080A0000}"/>
    <cellStyle name="Normal 2 2 6 2 2" xfId="2683" xr:uid="{00000000-0005-0000-0000-0000090A0000}"/>
    <cellStyle name="Normal 2 2 6 3" xfId="1935" xr:uid="{00000000-0005-0000-0000-00000A0A0000}"/>
    <cellStyle name="Normal 2 2 7" xfId="813" xr:uid="{00000000-0005-0000-0000-00000B0A0000}"/>
    <cellStyle name="Normal 2 2 7 2" xfId="2309" xr:uid="{00000000-0005-0000-0000-00000C0A0000}"/>
    <cellStyle name="Normal 2 2 8" xfId="1561" xr:uid="{00000000-0005-0000-0000-00000D0A0000}"/>
    <cellStyle name="Normal 2 3" xfId="78" xr:uid="{00000000-0005-0000-0000-00000E0A0000}"/>
    <cellStyle name="Normal 2 3 2" xfId="172" xr:uid="{00000000-0005-0000-0000-00000F0A0000}"/>
    <cellStyle name="Normal 2 3 2 2" xfId="359" xr:uid="{00000000-0005-0000-0000-0000100A0000}"/>
    <cellStyle name="Normal 2 3 2 2 2" xfId="733" xr:uid="{00000000-0005-0000-0000-0000110A0000}"/>
    <cellStyle name="Normal 2 3 2 2 2 2" xfId="1481" xr:uid="{00000000-0005-0000-0000-0000120A0000}"/>
    <cellStyle name="Normal 2 3 2 2 2 2 2" xfId="2977" xr:uid="{00000000-0005-0000-0000-0000130A0000}"/>
    <cellStyle name="Normal 2 3 2 2 2 3" xfId="2229" xr:uid="{00000000-0005-0000-0000-0000140A0000}"/>
    <cellStyle name="Normal 2 3 2 2 3" xfId="1107" xr:uid="{00000000-0005-0000-0000-0000150A0000}"/>
    <cellStyle name="Normal 2 3 2 2 3 2" xfId="2603" xr:uid="{00000000-0005-0000-0000-0000160A0000}"/>
    <cellStyle name="Normal 2 3 2 2 4" xfId="1855" xr:uid="{00000000-0005-0000-0000-0000170A0000}"/>
    <cellStyle name="Normal 2 3 2 3" xfId="546" xr:uid="{00000000-0005-0000-0000-0000180A0000}"/>
    <cellStyle name="Normal 2 3 2 3 2" xfId="1294" xr:uid="{00000000-0005-0000-0000-0000190A0000}"/>
    <cellStyle name="Normal 2 3 2 3 2 2" xfId="2790" xr:uid="{00000000-0005-0000-0000-00001A0A0000}"/>
    <cellStyle name="Normal 2 3 2 3 3" xfId="2042" xr:uid="{00000000-0005-0000-0000-00001B0A0000}"/>
    <cellStyle name="Normal 2 3 2 4" xfId="920" xr:uid="{00000000-0005-0000-0000-00001C0A0000}"/>
    <cellStyle name="Normal 2 3 2 4 2" xfId="2416" xr:uid="{00000000-0005-0000-0000-00001D0A0000}"/>
    <cellStyle name="Normal 2 3 2 5" xfId="1668" xr:uid="{00000000-0005-0000-0000-00001E0A0000}"/>
    <cellStyle name="Normal 2 3 3" xfId="265" xr:uid="{00000000-0005-0000-0000-00001F0A0000}"/>
    <cellStyle name="Normal 2 3 3 2" xfId="639" xr:uid="{00000000-0005-0000-0000-0000200A0000}"/>
    <cellStyle name="Normal 2 3 3 2 2" xfId="1387" xr:uid="{00000000-0005-0000-0000-0000210A0000}"/>
    <cellStyle name="Normal 2 3 3 2 2 2" xfId="2883" xr:uid="{00000000-0005-0000-0000-0000220A0000}"/>
    <cellStyle name="Normal 2 3 3 2 3" xfId="2135" xr:uid="{00000000-0005-0000-0000-0000230A0000}"/>
    <cellStyle name="Normal 2 3 3 3" xfId="1013" xr:uid="{00000000-0005-0000-0000-0000240A0000}"/>
    <cellStyle name="Normal 2 3 3 3 2" xfId="2509" xr:uid="{00000000-0005-0000-0000-0000250A0000}"/>
    <cellStyle name="Normal 2 3 3 4" xfId="1761" xr:uid="{00000000-0005-0000-0000-0000260A0000}"/>
    <cellStyle name="Normal 2 3 4" xfId="452" xr:uid="{00000000-0005-0000-0000-0000270A0000}"/>
    <cellStyle name="Normal 2 3 4 2" xfId="1200" xr:uid="{00000000-0005-0000-0000-0000280A0000}"/>
    <cellStyle name="Normal 2 3 4 2 2" xfId="2696" xr:uid="{00000000-0005-0000-0000-0000290A0000}"/>
    <cellStyle name="Normal 2 3 4 3" xfId="1948" xr:uid="{00000000-0005-0000-0000-00002A0A0000}"/>
    <cellStyle name="Normal 2 3 5" xfId="826" xr:uid="{00000000-0005-0000-0000-00002B0A0000}"/>
    <cellStyle name="Normal 2 3 5 2" xfId="2322" xr:uid="{00000000-0005-0000-0000-00002C0A0000}"/>
    <cellStyle name="Normal 2 3 6" xfId="1574" xr:uid="{00000000-0005-0000-0000-00002D0A0000}"/>
    <cellStyle name="Normal 2 4" xfId="111" xr:uid="{00000000-0005-0000-0000-00002E0A0000}"/>
    <cellStyle name="Normal 2 4 2" xfId="205" xr:uid="{00000000-0005-0000-0000-00002F0A0000}"/>
    <cellStyle name="Normal 2 4 2 2" xfId="392" xr:uid="{00000000-0005-0000-0000-0000300A0000}"/>
    <cellStyle name="Normal 2 4 2 2 2" xfId="766" xr:uid="{00000000-0005-0000-0000-0000310A0000}"/>
    <cellStyle name="Normal 2 4 2 2 2 2" xfId="1514" xr:uid="{00000000-0005-0000-0000-0000320A0000}"/>
    <cellStyle name="Normal 2 4 2 2 2 2 2" xfId="3010" xr:uid="{00000000-0005-0000-0000-0000330A0000}"/>
    <cellStyle name="Normal 2 4 2 2 2 3" xfId="2262" xr:uid="{00000000-0005-0000-0000-0000340A0000}"/>
    <cellStyle name="Normal 2 4 2 2 3" xfId="1140" xr:uid="{00000000-0005-0000-0000-0000350A0000}"/>
    <cellStyle name="Normal 2 4 2 2 3 2" xfId="2636" xr:uid="{00000000-0005-0000-0000-0000360A0000}"/>
    <cellStyle name="Normal 2 4 2 2 4" xfId="1888" xr:uid="{00000000-0005-0000-0000-0000370A0000}"/>
    <cellStyle name="Normal 2 4 2 3" xfId="579" xr:uid="{00000000-0005-0000-0000-0000380A0000}"/>
    <cellStyle name="Normal 2 4 2 3 2" xfId="1327" xr:uid="{00000000-0005-0000-0000-0000390A0000}"/>
    <cellStyle name="Normal 2 4 2 3 2 2" xfId="2823" xr:uid="{00000000-0005-0000-0000-00003A0A0000}"/>
    <cellStyle name="Normal 2 4 2 3 3" xfId="2075" xr:uid="{00000000-0005-0000-0000-00003B0A0000}"/>
    <cellStyle name="Normal 2 4 2 4" xfId="953" xr:uid="{00000000-0005-0000-0000-00003C0A0000}"/>
    <cellStyle name="Normal 2 4 2 4 2" xfId="2449" xr:uid="{00000000-0005-0000-0000-00003D0A0000}"/>
    <cellStyle name="Normal 2 4 2 5" xfId="1701" xr:uid="{00000000-0005-0000-0000-00003E0A0000}"/>
    <cellStyle name="Normal 2 4 3" xfId="298" xr:uid="{00000000-0005-0000-0000-00003F0A0000}"/>
    <cellStyle name="Normal 2 4 3 2" xfId="672" xr:uid="{00000000-0005-0000-0000-0000400A0000}"/>
    <cellStyle name="Normal 2 4 3 2 2" xfId="1420" xr:uid="{00000000-0005-0000-0000-0000410A0000}"/>
    <cellStyle name="Normal 2 4 3 2 2 2" xfId="2916" xr:uid="{00000000-0005-0000-0000-0000420A0000}"/>
    <cellStyle name="Normal 2 4 3 2 3" xfId="2168" xr:uid="{00000000-0005-0000-0000-0000430A0000}"/>
    <cellStyle name="Normal 2 4 3 3" xfId="1046" xr:uid="{00000000-0005-0000-0000-0000440A0000}"/>
    <cellStyle name="Normal 2 4 3 3 2" xfId="2542" xr:uid="{00000000-0005-0000-0000-0000450A0000}"/>
    <cellStyle name="Normal 2 4 3 4" xfId="1794" xr:uid="{00000000-0005-0000-0000-0000460A0000}"/>
    <cellStyle name="Normal 2 4 4" xfId="485" xr:uid="{00000000-0005-0000-0000-0000470A0000}"/>
    <cellStyle name="Normal 2 4 4 2" xfId="1233" xr:uid="{00000000-0005-0000-0000-0000480A0000}"/>
    <cellStyle name="Normal 2 4 4 2 2" xfId="2729" xr:uid="{00000000-0005-0000-0000-0000490A0000}"/>
    <cellStyle name="Normal 2 4 4 3" xfId="1981" xr:uid="{00000000-0005-0000-0000-00004A0A0000}"/>
    <cellStyle name="Normal 2 4 5" xfId="859" xr:uid="{00000000-0005-0000-0000-00004B0A0000}"/>
    <cellStyle name="Normal 2 4 5 2" xfId="2355" xr:uid="{00000000-0005-0000-0000-00004C0A0000}"/>
    <cellStyle name="Normal 2 4 6" xfId="1607" xr:uid="{00000000-0005-0000-0000-00004D0A0000}"/>
    <cellStyle name="Normal 2 5" xfId="143" xr:uid="{00000000-0005-0000-0000-00004E0A0000}"/>
    <cellStyle name="Normal 2 5 2" xfId="330" xr:uid="{00000000-0005-0000-0000-00004F0A0000}"/>
    <cellStyle name="Normal 2 5 2 2" xfId="704" xr:uid="{00000000-0005-0000-0000-0000500A0000}"/>
    <cellStyle name="Normal 2 5 2 2 2" xfId="1452" xr:uid="{00000000-0005-0000-0000-0000510A0000}"/>
    <cellStyle name="Normal 2 5 2 2 2 2" xfId="2948" xr:uid="{00000000-0005-0000-0000-0000520A0000}"/>
    <cellStyle name="Normal 2 5 2 2 3" xfId="2200" xr:uid="{00000000-0005-0000-0000-0000530A0000}"/>
    <cellStyle name="Normal 2 5 2 3" xfId="1078" xr:uid="{00000000-0005-0000-0000-0000540A0000}"/>
    <cellStyle name="Normal 2 5 2 3 2" xfId="2574" xr:uid="{00000000-0005-0000-0000-0000550A0000}"/>
    <cellStyle name="Normal 2 5 2 4" xfId="1826" xr:uid="{00000000-0005-0000-0000-0000560A0000}"/>
    <cellStyle name="Normal 2 5 3" xfId="517" xr:uid="{00000000-0005-0000-0000-0000570A0000}"/>
    <cellStyle name="Normal 2 5 3 2" xfId="1265" xr:uid="{00000000-0005-0000-0000-0000580A0000}"/>
    <cellStyle name="Normal 2 5 3 2 2" xfId="2761" xr:uid="{00000000-0005-0000-0000-0000590A0000}"/>
    <cellStyle name="Normal 2 5 3 3" xfId="2013" xr:uid="{00000000-0005-0000-0000-00005A0A0000}"/>
    <cellStyle name="Normal 2 5 4" xfId="891" xr:uid="{00000000-0005-0000-0000-00005B0A0000}"/>
    <cellStyle name="Normal 2 5 4 2" xfId="2387" xr:uid="{00000000-0005-0000-0000-00005C0A0000}"/>
    <cellStyle name="Normal 2 5 5" xfId="1639" xr:uid="{00000000-0005-0000-0000-00005D0A0000}"/>
    <cellStyle name="Normal 2 6" xfId="235" xr:uid="{00000000-0005-0000-0000-00005E0A0000}"/>
    <cellStyle name="Normal 2 6 2" xfId="609" xr:uid="{00000000-0005-0000-0000-00005F0A0000}"/>
    <cellStyle name="Normal 2 6 2 2" xfId="1357" xr:uid="{00000000-0005-0000-0000-0000600A0000}"/>
    <cellStyle name="Normal 2 6 2 2 2" xfId="2853" xr:uid="{00000000-0005-0000-0000-0000610A0000}"/>
    <cellStyle name="Normal 2 6 2 3" xfId="2105" xr:uid="{00000000-0005-0000-0000-0000620A0000}"/>
    <cellStyle name="Normal 2 6 3" xfId="983" xr:uid="{00000000-0005-0000-0000-0000630A0000}"/>
    <cellStyle name="Normal 2 6 3 2" xfId="2479" xr:uid="{00000000-0005-0000-0000-0000640A0000}"/>
    <cellStyle name="Normal 2 6 4" xfId="1731" xr:uid="{00000000-0005-0000-0000-0000650A0000}"/>
    <cellStyle name="Normal 2 7" xfId="422" xr:uid="{00000000-0005-0000-0000-0000660A0000}"/>
    <cellStyle name="Normal 2 7 2" xfId="1170" xr:uid="{00000000-0005-0000-0000-0000670A0000}"/>
    <cellStyle name="Normal 2 7 2 2" xfId="2666" xr:uid="{00000000-0005-0000-0000-0000680A0000}"/>
    <cellStyle name="Normal 2 7 3" xfId="1918" xr:uid="{00000000-0005-0000-0000-0000690A0000}"/>
    <cellStyle name="Normal 2 8" xfId="796" xr:uid="{00000000-0005-0000-0000-00006A0A0000}"/>
    <cellStyle name="Normal 2 8 2" xfId="2292" xr:uid="{00000000-0005-0000-0000-00006B0A0000}"/>
    <cellStyle name="Normal 2 9" xfId="1544" xr:uid="{00000000-0005-0000-0000-00006C0A0000}"/>
    <cellStyle name="Normal 3" xfId="60" xr:uid="{00000000-0005-0000-0000-00006D0A0000}"/>
    <cellStyle name="Normal 4" xfId="63" xr:uid="{00000000-0005-0000-0000-00006E0A0000}"/>
    <cellStyle name="Normal 4 2" xfId="64" xr:uid="{00000000-0005-0000-0000-00006F0A0000}"/>
    <cellStyle name="Normal 5" xfId="44" xr:uid="{00000000-0005-0000-0000-0000700A0000}"/>
    <cellStyle name="Normal 5 2" xfId="80" xr:uid="{00000000-0005-0000-0000-0000710A0000}"/>
    <cellStyle name="Normal 5 2 2" xfId="174" xr:uid="{00000000-0005-0000-0000-0000720A0000}"/>
    <cellStyle name="Normal 5 2 2 2" xfId="361" xr:uid="{00000000-0005-0000-0000-0000730A0000}"/>
    <cellStyle name="Normal 5 2 2 2 2" xfId="735" xr:uid="{00000000-0005-0000-0000-0000740A0000}"/>
    <cellStyle name="Normal 5 2 2 2 2 2" xfId="1483" xr:uid="{00000000-0005-0000-0000-0000750A0000}"/>
    <cellStyle name="Normal 5 2 2 2 2 2 2" xfId="2979" xr:uid="{00000000-0005-0000-0000-0000760A0000}"/>
    <cellStyle name="Normal 5 2 2 2 2 3" xfId="2231" xr:uid="{00000000-0005-0000-0000-0000770A0000}"/>
    <cellStyle name="Normal 5 2 2 2 3" xfId="1109" xr:uid="{00000000-0005-0000-0000-0000780A0000}"/>
    <cellStyle name="Normal 5 2 2 2 3 2" xfId="2605" xr:uid="{00000000-0005-0000-0000-0000790A0000}"/>
    <cellStyle name="Normal 5 2 2 2 4" xfId="1857" xr:uid="{00000000-0005-0000-0000-00007A0A0000}"/>
    <cellStyle name="Normal 5 2 2 3" xfId="548" xr:uid="{00000000-0005-0000-0000-00007B0A0000}"/>
    <cellStyle name="Normal 5 2 2 3 2" xfId="1296" xr:uid="{00000000-0005-0000-0000-00007C0A0000}"/>
    <cellStyle name="Normal 5 2 2 3 2 2" xfId="2792" xr:uid="{00000000-0005-0000-0000-00007D0A0000}"/>
    <cellStyle name="Normal 5 2 2 3 3" xfId="2044" xr:uid="{00000000-0005-0000-0000-00007E0A0000}"/>
    <cellStyle name="Normal 5 2 2 4" xfId="922" xr:uid="{00000000-0005-0000-0000-00007F0A0000}"/>
    <cellStyle name="Normal 5 2 2 4 2" xfId="2418" xr:uid="{00000000-0005-0000-0000-0000800A0000}"/>
    <cellStyle name="Normal 5 2 2 5" xfId="1670" xr:uid="{00000000-0005-0000-0000-0000810A0000}"/>
    <cellStyle name="Normal 5 2 3" xfId="267" xr:uid="{00000000-0005-0000-0000-0000820A0000}"/>
    <cellStyle name="Normal 5 2 3 2" xfId="641" xr:uid="{00000000-0005-0000-0000-0000830A0000}"/>
    <cellStyle name="Normal 5 2 3 2 2" xfId="1389" xr:uid="{00000000-0005-0000-0000-0000840A0000}"/>
    <cellStyle name="Normal 5 2 3 2 2 2" xfId="2885" xr:uid="{00000000-0005-0000-0000-0000850A0000}"/>
    <cellStyle name="Normal 5 2 3 2 3" xfId="2137" xr:uid="{00000000-0005-0000-0000-0000860A0000}"/>
    <cellStyle name="Normal 5 2 3 3" xfId="1015" xr:uid="{00000000-0005-0000-0000-0000870A0000}"/>
    <cellStyle name="Normal 5 2 3 3 2" xfId="2511" xr:uid="{00000000-0005-0000-0000-0000880A0000}"/>
    <cellStyle name="Normal 5 2 3 4" xfId="1763" xr:uid="{00000000-0005-0000-0000-0000890A0000}"/>
    <cellStyle name="Normal 5 2 4" xfId="454" xr:uid="{00000000-0005-0000-0000-00008A0A0000}"/>
    <cellStyle name="Normal 5 2 4 2" xfId="1202" xr:uid="{00000000-0005-0000-0000-00008B0A0000}"/>
    <cellStyle name="Normal 5 2 4 2 2" xfId="2698" xr:uid="{00000000-0005-0000-0000-00008C0A0000}"/>
    <cellStyle name="Normal 5 2 4 3" xfId="1950" xr:uid="{00000000-0005-0000-0000-00008D0A0000}"/>
    <cellStyle name="Normal 5 2 5" xfId="828" xr:uid="{00000000-0005-0000-0000-00008E0A0000}"/>
    <cellStyle name="Normal 5 2 5 2" xfId="2324" xr:uid="{00000000-0005-0000-0000-00008F0A0000}"/>
    <cellStyle name="Normal 5 2 6" xfId="1576" xr:uid="{00000000-0005-0000-0000-0000900A0000}"/>
    <cellStyle name="Normal 5 3" xfId="112" xr:uid="{00000000-0005-0000-0000-0000910A0000}"/>
    <cellStyle name="Normal 5 3 2" xfId="206" xr:uid="{00000000-0005-0000-0000-0000920A0000}"/>
    <cellStyle name="Normal 5 3 2 2" xfId="393" xr:uid="{00000000-0005-0000-0000-0000930A0000}"/>
    <cellStyle name="Normal 5 3 2 2 2" xfId="767" xr:uid="{00000000-0005-0000-0000-0000940A0000}"/>
    <cellStyle name="Normal 5 3 2 2 2 2" xfId="1515" xr:uid="{00000000-0005-0000-0000-0000950A0000}"/>
    <cellStyle name="Normal 5 3 2 2 2 2 2" xfId="3011" xr:uid="{00000000-0005-0000-0000-0000960A0000}"/>
    <cellStyle name="Normal 5 3 2 2 2 3" xfId="2263" xr:uid="{00000000-0005-0000-0000-0000970A0000}"/>
    <cellStyle name="Normal 5 3 2 2 3" xfId="1141" xr:uid="{00000000-0005-0000-0000-0000980A0000}"/>
    <cellStyle name="Normal 5 3 2 2 3 2" xfId="2637" xr:uid="{00000000-0005-0000-0000-0000990A0000}"/>
    <cellStyle name="Normal 5 3 2 2 4" xfId="1889" xr:uid="{00000000-0005-0000-0000-00009A0A0000}"/>
    <cellStyle name="Normal 5 3 2 3" xfId="580" xr:uid="{00000000-0005-0000-0000-00009B0A0000}"/>
    <cellStyle name="Normal 5 3 2 3 2" xfId="1328" xr:uid="{00000000-0005-0000-0000-00009C0A0000}"/>
    <cellStyle name="Normal 5 3 2 3 2 2" xfId="2824" xr:uid="{00000000-0005-0000-0000-00009D0A0000}"/>
    <cellStyle name="Normal 5 3 2 3 3" xfId="2076" xr:uid="{00000000-0005-0000-0000-00009E0A0000}"/>
    <cellStyle name="Normal 5 3 2 4" xfId="954" xr:uid="{00000000-0005-0000-0000-00009F0A0000}"/>
    <cellStyle name="Normal 5 3 2 4 2" xfId="2450" xr:uid="{00000000-0005-0000-0000-0000A00A0000}"/>
    <cellStyle name="Normal 5 3 2 5" xfId="1702" xr:uid="{00000000-0005-0000-0000-0000A10A0000}"/>
    <cellStyle name="Normal 5 3 3" xfId="299" xr:uid="{00000000-0005-0000-0000-0000A20A0000}"/>
    <cellStyle name="Normal 5 3 3 2" xfId="673" xr:uid="{00000000-0005-0000-0000-0000A30A0000}"/>
    <cellStyle name="Normal 5 3 3 2 2" xfId="1421" xr:uid="{00000000-0005-0000-0000-0000A40A0000}"/>
    <cellStyle name="Normal 5 3 3 2 2 2" xfId="2917" xr:uid="{00000000-0005-0000-0000-0000A50A0000}"/>
    <cellStyle name="Normal 5 3 3 2 3" xfId="2169" xr:uid="{00000000-0005-0000-0000-0000A60A0000}"/>
    <cellStyle name="Normal 5 3 3 3" xfId="1047" xr:uid="{00000000-0005-0000-0000-0000A70A0000}"/>
    <cellStyle name="Normal 5 3 3 3 2" xfId="2543" xr:uid="{00000000-0005-0000-0000-0000A80A0000}"/>
    <cellStyle name="Normal 5 3 3 4" xfId="1795" xr:uid="{00000000-0005-0000-0000-0000A90A0000}"/>
    <cellStyle name="Normal 5 3 4" xfId="486" xr:uid="{00000000-0005-0000-0000-0000AA0A0000}"/>
    <cellStyle name="Normal 5 3 4 2" xfId="1234" xr:uid="{00000000-0005-0000-0000-0000AB0A0000}"/>
    <cellStyle name="Normal 5 3 4 2 2" xfId="2730" xr:uid="{00000000-0005-0000-0000-0000AC0A0000}"/>
    <cellStyle name="Normal 5 3 4 3" xfId="1982" xr:uid="{00000000-0005-0000-0000-0000AD0A0000}"/>
    <cellStyle name="Normal 5 3 5" xfId="860" xr:uid="{00000000-0005-0000-0000-0000AE0A0000}"/>
    <cellStyle name="Normal 5 3 5 2" xfId="2356" xr:uid="{00000000-0005-0000-0000-0000AF0A0000}"/>
    <cellStyle name="Normal 5 3 6" xfId="1608" xr:uid="{00000000-0005-0000-0000-0000B00A0000}"/>
    <cellStyle name="Normal 5 4" xfId="144" xr:uid="{00000000-0005-0000-0000-0000B10A0000}"/>
    <cellStyle name="Normal 5 4 2" xfId="331" xr:uid="{00000000-0005-0000-0000-0000B20A0000}"/>
    <cellStyle name="Normal 5 4 2 2" xfId="705" xr:uid="{00000000-0005-0000-0000-0000B30A0000}"/>
    <cellStyle name="Normal 5 4 2 2 2" xfId="1453" xr:uid="{00000000-0005-0000-0000-0000B40A0000}"/>
    <cellStyle name="Normal 5 4 2 2 2 2" xfId="2949" xr:uid="{00000000-0005-0000-0000-0000B50A0000}"/>
    <cellStyle name="Normal 5 4 2 2 3" xfId="2201" xr:uid="{00000000-0005-0000-0000-0000B60A0000}"/>
    <cellStyle name="Normal 5 4 2 3" xfId="1079" xr:uid="{00000000-0005-0000-0000-0000B70A0000}"/>
    <cellStyle name="Normal 5 4 2 3 2" xfId="2575" xr:uid="{00000000-0005-0000-0000-0000B80A0000}"/>
    <cellStyle name="Normal 5 4 2 4" xfId="1827" xr:uid="{00000000-0005-0000-0000-0000B90A0000}"/>
    <cellStyle name="Normal 5 4 3" xfId="518" xr:uid="{00000000-0005-0000-0000-0000BA0A0000}"/>
    <cellStyle name="Normal 5 4 3 2" xfId="1266" xr:uid="{00000000-0005-0000-0000-0000BB0A0000}"/>
    <cellStyle name="Normal 5 4 3 2 2" xfId="2762" xr:uid="{00000000-0005-0000-0000-0000BC0A0000}"/>
    <cellStyle name="Normal 5 4 3 3" xfId="2014" xr:uid="{00000000-0005-0000-0000-0000BD0A0000}"/>
    <cellStyle name="Normal 5 4 4" xfId="892" xr:uid="{00000000-0005-0000-0000-0000BE0A0000}"/>
    <cellStyle name="Normal 5 4 4 2" xfId="2388" xr:uid="{00000000-0005-0000-0000-0000BF0A0000}"/>
    <cellStyle name="Normal 5 4 5" xfId="1640" xr:uid="{00000000-0005-0000-0000-0000C00A0000}"/>
    <cellStyle name="Normal 5 5" xfId="237" xr:uid="{00000000-0005-0000-0000-0000C10A0000}"/>
    <cellStyle name="Normal 5 5 2" xfId="611" xr:uid="{00000000-0005-0000-0000-0000C20A0000}"/>
    <cellStyle name="Normal 5 5 2 2" xfId="1359" xr:uid="{00000000-0005-0000-0000-0000C30A0000}"/>
    <cellStyle name="Normal 5 5 2 2 2" xfId="2855" xr:uid="{00000000-0005-0000-0000-0000C40A0000}"/>
    <cellStyle name="Normal 5 5 2 3" xfId="2107" xr:uid="{00000000-0005-0000-0000-0000C50A0000}"/>
    <cellStyle name="Normal 5 5 3" xfId="985" xr:uid="{00000000-0005-0000-0000-0000C60A0000}"/>
    <cellStyle name="Normal 5 5 3 2" xfId="2481" xr:uid="{00000000-0005-0000-0000-0000C70A0000}"/>
    <cellStyle name="Normal 5 5 4" xfId="1733" xr:uid="{00000000-0005-0000-0000-0000C80A0000}"/>
    <cellStyle name="Normal 5 6" xfId="424" xr:uid="{00000000-0005-0000-0000-0000C90A0000}"/>
    <cellStyle name="Normal 5 6 2" xfId="1172" xr:uid="{00000000-0005-0000-0000-0000CA0A0000}"/>
    <cellStyle name="Normal 5 6 2 2" xfId="2668" xr:uid="{00000000-0005-0000-0000-0000CB0A0000}"/>
    <cellStyle name="Normal 5 6 3" xfId="1920" xr:uid="{00000000-0005-0000-0000-0000CC0A0000}"/>
    <cellStyle name="Normal 5 7" xfId="798" xr:uid="{00000000-0005-0000-0000-0000CD0A0000}"/>
    <cellStyle name="Normal 5 7 2" xfId="2294" xr:uid="{00000000-0005-0000-0000-0000CE0A0000}"/>
    <cellStyle name="Normal 5 8" xfId="1546" xr:uid="{00000000-0005-0000-0000-0000CF0A0000}"/>
    <cellStyle name="Normal 6" xfId="96" xr:uid="{00000000-0005-0000-0000-0000D00A0000}"/>
    <cellStyle name="Normal 6 2" xfId="190" xr:uid="{00000000-0005-0000-0000-0000D10A0000}"/>
    <cellStyle name="Normal 6 2 2" xfId="377" xr:uid="{00000000-0005-0000-0000-0000D20A0000}"/>
    <cellStyle name="Normal 6 2 2 2" xfId="751" xr:uid="{00000000-0005-0000-0000-0000D30A0000}"/>
    <cellStyle name="Normal 6 2 2 2 2" xfId="1499" xr:uid="{00000000-0005-0000-0000-0000D40A0000}"/>
    <cellStyle name="Normal 6 2 2 2 2 2" xfId="2995" xr:uid="{00000000-0005-0000-0000-0000D50A0000}"/>
    <cellStyle name="Normal 6 2 2 2 3" xfId="2247" xr:uid="{00000000-0005-0000-0000-0000D60A0000}"/>
    <cellStyle name="Normal 6 2 2 3" xfId="1125" xr:uid="{00000000-0005-0000-0000-0000D70A0000}"/>
    <cellStyle name="Normal 6 2 2 3 2" xfId="2621" xr:uid="{00000000-0005-0000-0000-0000D80A0000}"/>
    <cellStyle name="Normal 6 2 2 4" xfId="1873" xr:uid="{00000000-0005-0000-0000-0000D90A0000}"/>
    <cellStyle name="Normal 6 2 3" xfId="564" xr:uid="{00000000-0005-0000-0000-0000DA0A0000}"/>
    <cellStyle name="Normal 6 2 3 2" xfId="1312" xr:uid="{00000000-0005-0000-0000-0000DB0A0000}"/>
    <cellStyle name="Normal 6 2 3 2 2" xfId="2808" xr:uid="{00000000-0005-0000-0000-0000DC0A0000}"/>
    <cellStyle name="Normal 6 2 3 3" xfId="2060" xr:uid="{00000000-0005-0000-0000-0000DD0A0000}"/>
    <cellStyle name="Normal 6 2 4" xfId="938" xr:uid="{00000000-0005-0000-0000-0000DE0A0000}"/>
    <cellStyle name="Normal 6 2 4 2" xfId="2434" xr:uid="{00000000-0005-0000-0000-0000DF0A0000}"/>
    <cellStyle name="Normal 6 2 5" xfId="1686" xr:uid="{00000000-0005-0000-0000-0000E00A0000}"/>
    <cellStyle name="Normal 6 3" xfId="283" xr:uid="{00000000-0005-0000-0000-0000E10A0000}"/>
    <cellStyle name="Normal 6 3 2" xfId="657" xr:uid="{00000000-0005-0000-0000-0000E20A0000}"/>
    <cellStyle name="Normal 6 3 2 2" xfId="1405" xr:uid="{00000000-0005-0000-0000-0000E30A0000}"/>
    <cellStyle name="Normal 6 3 2 2 2" xfId="2901" xr:uid="{00000000-0005-0000-0000-0000E40A0000}"/>
    <cellStyle name="Normal 6 3 2 3" xfId="2153" xr:uid="{00000000-0005-0000-0000-0000E50A0000}"/>
    <cellStyle name="Normal 6 3 3" xfId="1031" xr:uid="{00000000-0005-0000-0000-0000E60A0000}"/>
    <cellStyle name="Normal 6 3 3 2" xfId="2527" xr:uid="{00000000-0005-0000-0000-0000E70A0000}"/>
    <cellStyle name="Normal 6 3 4" xfId="1779" xr:uid="{00000000-0005-0000-0000-0000E80A0000}"/>
    <cellStyle name="Normal 6 4" xfId="470" xr:uid="{00000000-0005-0000-0000-0000E90A0000}"/>
    <cellStyle name="Normal 6 4 2" xfId="1218" xr:uid="{00000000-0005-0000-0000-0000EA0A0000}"/>
    <cellStyle name="Normal 6 4 2 2" xfId="2714" xr:uid="{00000000-0005-0000-0000-0000EB0A0000}"/>
    <cellStyle name="Normal 6 4 3" xfId="1966" xr:uid="{00000000-0005-0000-0000-0000EC0A0000}"/>
    <cellStyle name="Normal 6 5" xfId="844" xr:uid="{00000000-0005-0000-0000-0000ED0A0000}"/>
    <cellStyle name="Normal 6 5 2" xfId="2340" xr:uid="{00000000-0005-0000-0000-0000EE0A0000}"/>
    <cellStyle name="Normal 6 6" xfId="1592" xr:uid="{00000000-0005-0000-0000-0000EF0A0000}"/>
    <cellStyle name="Normal 7" xfId="128" xr:uid="{00000000-0005-0000-0000-0000F00A0000}"/>
    <cellStyle name="Normal 7 2" xfId="315" xr:uid="{00000000-0005-0000-0000-0000F10A0000}"/>
    <cellStyle name="Normal 7 2 2" xfId="689" xr:uid="{00000000-0005-0000-0000-0000F20A0000}"/>
    <cellStyle name="Normal 7 2 2 2" xfId="1437" xr:uid="{00000000-0005-0000-0000-0000F30A0000}"/>
    <cellStyle name="Normal 7 2 2 2 2" xfId="2933" xr:uid="{00000000-0005-0000-0000-0000F40A0000}"/>
    <cellStyle name="Normal 7 2 2 3" xfId="2185" xr:uid="{00000000-0005-0000-0000-0000F50A0000}"/>
    <cellStyle name="Normal 7 2 3" xfId="1063" xr:uid="{00000000-0005-0000-0000-0000F60A0000}"/>
    <cellStyle name="Normal 7 2 3 2" xfId="2559" xr:uid="{00000000-0005-0000-0000-0000F70A0000}"/>
    <cellStyle name="Normal 7 2 4" xfId="1811" xr:uid="{00000000-0005-0000-0000-0000F80A0000}"/>
    <cellStyle name="Normal 7 3" xfId="502" xr:uid="{00000000-0005-0000-0000-0000F90A0000}"/>
    <cellStyle name="Normal 7 3 2" xfId="1250" xr:uid="{00000000-0005-0000-0000-0000FA0A0000}"/>
    <cellStyle name="Normal 7 3 2 2" xfId="2746" xr:uid="{00000000-0005-0000-0000-0000FB0A0000}"/>
    <cellStyle name="Normal 7 3 3" xfId="1998" xr:uid="{00000000-0005-0000-0000-0000FC0A0000}"/>
    <cellStyle name="Normal 7 4" xfId="876" xr:uid="{00000000-0005-0000-0000-0000FD0A0000}"/>
    <cellStyle name="Normal 7 4 2" xfId="2372" xr:uid="{00000000-0005-0000-0000-0000FE0A0000}"/>
    <cellStyle name="Normal 7 5" xfId="1624" xr:uid="{00000000-0005-0000-0000-0000FF0A0000}"/>
    <cellStyle name="Normal 8" xfId="222" xr:uid="{00000000-0005-0000-0000-0000000B0000}"/>
    <cellStyle name="Normal 8 2" xfId="409" xr:uid="{00000000-0005-0000-0000-0000010B0000}"/>
    <cellStyle name="Normal 8 2 2" xfId="783" xr:uid="{00000000-0005-0000-0000-0000020B0000}"/>
    <cellStyle name="Normal 8 2 2 2" xfId="1531" xr:uid="{00000000-0005-0000-0000-0000030B0000}"/>
    <cellStyle name="Normal 8 2 2 2 2" xfId="3027" xr:uid="{00000000-0005-0000-0000-0000040B0000}"/>
    <cellStyle name="Normal 8 2 2 3" xfId="2279" xr:uid="{00000000-0005-0000-0000-0000050B0000}"/>
    <cellStyle name="Normal 8 2 3" xfId="1157" xr:uid="{00000000-0005-0000-0000-0000060B0000}"/>
    <cellStyle name="Normal 8 2 3 2" xfId="2653" xr:uid="{00000000-0005-0000-0000-0000070B0000}"/>
    <cellStyle name="Normal 8 2 4" xfId="1905" xr:uid="{00000000-0005-0000-0000-0000080B0000}"/>
    <cellStyle name="Normal 8 3" xfId="596" xr:uid="{00000000-0005-0000-0000-0000090B0000}"/>
    <cellStyle name="Normal 8 3 2" xfId="1344" xr:uid="{00000000-0005-0000-0000-00000A0B0000}"/>
    <cellStyle name="Normal 8 3 2 2" xfId="2840" xr:uid="{00000000-0005-0000-0000-00000B0B0000}"/>
    <cellStyle name="Normal 8 3 3" xfId="2092" xr:uid="{00000000-0005-0000-0000-00000C0B0000}"/>
    <cellStyle name="Normal 8 4" xfId="970" xr:uid="{00000000-0005-0000-0000-00000D0B0000}"/>
    <cellStyle name="Normal 8 4 2" xfId="2466" xr:uid="{00000000-0005-0000-0000-00000E0B0000}"/>
    <cellStyle name="Normal 8 5" xfId="1718" xr:uid="{00000000-0005-0000-0000-00000F0B0000}"/>
    <cellStyle name="Note" xfId="39" builtinId="10" customBuiltin="1"/>
    <cellStyle name="Note 2" xfId="47" xr:uid="{00000000-0005-0000-0000-0000110B0000}"/>
    <cellStyle name="Note 2 2" xfId="82" xr:uid="{00000000-0005-0000-0000-0000120B0000}"/>
    <cellStyle name="Note 2 2 2" xfId="176" xr:uid="{00000000-0005-0000-0000-0000130B0000}"/>
    <cellStyle name="Note 2 2 2 2" xfId="363" xr:uid="{00000000-0005-0000-0000-0000140B0000}"/>
    <cellStyle name="Note 2 2 2 2 2" xfId="737" xr:uid="{00000000-0005-0000-0000-0000150B0000}"/>
    <cellStyle name="Note 2 2 2 2 2 2" xfId="1485" xr:uid="{00000000-0005-0000-0000-0000160B0000}"/>
    <cellStyle name="Note 2 2 2 2 2 2 2" xfId="2981" xr:uid="{00000000-0005-0000-0000-0000170B0000}"/>
    <cellStyle name="Note 2 2 2 2 2 3" xfId="2233" xr:uid="{00000000-0005-0000-0000-0000180B0000}"/>
    <cellStyle name="Note 2 2 2 2 3" xfId="1111" xr:uid="{00000000-0005-0000-0000-0000190B0000}"/>
    <cellStyle name="Note 2 2 2 2 3 2" xfId="2607" xr:uid="{00000000-0005-0000-0000-00001A0B0000}"/>
    <cellStyle name="Note 2 2 2 2 4" xfId="1859" xr:uid="{00000000-0005-0000-0000-00001B0B0000}"/>
    <cellStyle name="Note 2 2 2 3" xfId="550" xr:uid="{00000000-0005-0000-0000-00001C0B0000}"/>
    <cellStyle name="Note 2 2 2 3 2" xfId="1298" xr:uid="{00000000-0005-0000-0000-00001D0B0000}"/>
    <cellStyle name="Note 2 2 2 3 2 2" xfId="2794" xr:uid="{00000000-0005-0000-0000-00001E0B0000}"/>
    <cellStyle name="Note 2 2 2 3 3" xfId="2046" xr:uid="{00000000-0005-0000-0000-00001F0B0000}"/>
    <cellStyle name="Note 2 2 2 4" xfId="924" xr:uid="{00000000-0005-0000-0000-0000200B0000}"/>
    <cellStyle name="Note 2 2 2 4 2" xfId="2420" xr:uid="{00000000-0005-0000-0000-0000210B0000}"/>
    <cellStyle name="Note 2 2 2 5" xfId="1672" xr:uid="{00000000-0005-0000-0000-0000220B0000}"/>
    <cellStyle name="Note 2 2 3" xfId="269" xr:uid="{00000000-0005-0000-0000-0000230B0000}"/>
    <cellStyle name="Note 2 2 3 2" xfId="643" xr:uid="{00000000-0005-0000-0000-0000240B0000}"/>
    <cellStyle name="Note 2 2 3 2 2" xfId="1391" xr:uid="{00000000-0005-0000-0000-0000250B0000}"/>
    <cellStyle name="Note 2 2 3 2 2 2" xfId="2887" xr:uid="{00000000-0005-0000-0000-0000260B0000}"/>
    <cellStyle name="Note 2 2 3 2 3" xfId="2139" xr:uid="{00000000-0005-0000-0000-0000270B0000}"/>
    <cellStyle name="Note 2 2 3 3" xfId="1017" xr:uid="{00000000-0005-0000-0000-0000280B0000}"/>
    <cellStyle name="Note 2 2 3 3 2" xfId="2513" xr:uid="{00000000-0005-0000-0000-0000290B0000}"/>
    <cellStyle name="Note 2 2 3 4" xfId="1765" xr:uid="{00000000-0005-0000-0000-00002A0B0000}"/>
    <cellStyle name="Note 2 2 4" xfId="456" xr:uid="{00000000-0005-0000-0000-00002B0B0000}"/>
    <cellStyle name="Note 2 2 4 2" xfId="1204" xr:uid="{00000000-0005-0000-0000-00002C0B0000}"/>
    <cellStyle name="Note 2 2 4 2 2" xfId="2700" xr:uid="{00000000-0005-0000-0000-00002D0B0000}"/>
    <cellStyle name="Note 2 2 4 3" xfId="1952" xr:uid="{00000000-0005-0000-0000-00002E0B0000}"/>
    <cellStyle name="Note 2 2 5" xfId="830" xr:uid="{00000000-0005-0000-0000-00002F0B0000}"/>
    <cellStyle name="Note 2 2 5 2" xfId="2326" xr:uid="{00000000-0005-0000-0000-0000300B0000}"/>
    <cellStyle name="Note 2 2 6" xfId="1578" xr:uid="{00000000-0005-0000-0000-0000310B0000}"/>
    <cellStyle name="Note 2 3" xfId="114" xr:uid="{00000000-0005-0000-0000-0000320B0000}"/>
    <cellStyle name="Note 2 3 2" xfId="208" xr:uid="{00000000-0005-0000-0000-0000330B0000}"/>
    <cellStyle name="Note 2 3 2 2" xfId="395" xr:uid="{00000000-0005-0000-0000-0000340B0000}"/>
    <cellStyle name="Note 2 3 2 2 2" xfId="769" xr:uid="{00000000-0005-0000-0000-0000350B0000}"/>
    <cellStyle name="Note 2 3 2 2 2 2" xfId="1517" xr:uid="{00000000-0005-0000-0000-0000360B0000}"/>
    <cellStyle name="Note 2 3 2 2 2 2 2" xfId="3013" xr:uid="{00000000-0005-0000-0000-0000370B0000}"/>
    <cellStyle name="Note 2 3 2 2 2 3" xfId="2265" xr:uid="{00000000-0005-0000-0000-0000380B0000}"/>
    <cellStyle name="Note 2 3 2 2 3" xfId="1143" xr:uid="{00000000-0005-0000-0000-0000390B0000}"/>
    <cellStyle name="Note 2 3 2 2 3 2" xfId="2639" xr:uid="{00000000-0005-0000-0000-00003A0B0000}"/>
    <cellStyle name="Note 2 3 2 2 4" xfId="1891" xr:uid="{00000000-0005-0000-0000-00003B0B0000}"/>
    <cellStyle name="Note 2 3 2 3" xfId="582" xr:uid="{00000000-0005-0000-0000-00003C0B0000}"/>
    <cellStyle name="Note 2 3 2 3 2" xfId="1330" xr:uid="{00000000-0005-0000-0000-00003D0B0000}"/>
    <cellStyle name="Note 2 3 2 3 2 2" xfId="2826" xr:uid="{00000000-0005-0000-0000-00003E0B0000}"/>
    <cellStyle name="Note 2 3 2 3 3" xfId="2078" xr:uid="{00000000-0005-0000-0000-00003F0B0000}"/>
    <cellStyle name="Note 2 3 2 4" xfId="956" xr:uid="{00000000-0005-0000-0000-0000400B0000}"/>
    <cellStyle name="Note 2 3 2 4 2" xfId="2452" xr:uid="{00000000-0005-0000-0000-0000410B0000}"/>
    <cellStyle name="Note 2 3 2 5" xfId="1704" xr:uid="{00000000-0005-0000-0000-0000420B0000}"/>
    <cellStyle name="Note 2 3 3" xfId="301" xr:uid="{00000000-0005-0000-0000-0000430B0000}"/>
    <cellStyle name="Note 2 3 3 2" xfId="675" xr:uid="{00000000-0005-0000-0000-0000440B0000}"/>
    <cellStyle name="Note 2 3 3 2 2" xfId="1423" xr:uid="{00000000-0005-0000-0000-0000450B0000}"/>
    <cellStyle name="Note 2 3 3 2 2 2" xfId="2919" xr:uid="{00000000-0005-0000-0000-0000460B0000}"/>
    <cellStyle name="Note 2 3 3 2 3" xfId="2171" xr:uid="{00000000-0005-0000-0000-0000470B0000}"/>
    <cellStyle name="Note 2 3 3 3" xfId="1049" xr:uid="{00000000-0005-0000-0000-0000480B0000}"/>
    <cellStyle name="Note 2 3 3 3 2" xfId="2545" xr:uid="{00000000-0005-0000-0000-0000490B0000}"/>
    <cellStyle name="Note 2 3 3 4" xfId="1797" xr:uid="{00000000-0005-0000-0000-00004A0B0000}"/>
    <cellStyle name="Note 2 3 4" xfId="488" xr:uid="{00000000-0005-0000-0000-00004B0B0000}"/>
    <cellStyle name="Note 2 3 4 2" xfId="1236" xr:uid="{00000000-0005-0000-0000-00004C0B0000}"/>
    <cellStyle name="Note 2 3 4 2 2" xfId="2732" xr:uid="{00000000-0005-0000-0000-00004D0B0000}"/>
    <cellStyle name="Note 2 3 4 3" xfId="1984" xr:uid="{00000000-0005-0000-0000-00004E0B0000}"/>
    <cellStyle name="Note 2 3 5" xfId="862" xr:uid="{00000000-0005-0000-0000-00004F0B0000}"/>
    <cellStyle name="Note 2 3 5 2" xfId="2358" xr:uid="{00000000-0005-0000-0000-0000500B0000}"/>
    <cellStyle name="Note 2 3 6" xfId="1610" xr:uid="{00000000-0005-0000-0000-0000510B0000}"/>
    <cellStyle name="Note 2 4" xfId="146" xr:uid="{00000000-0005-0000-0000-0000520B0000}"/>
    <cellStyle name="Note 2 4 2" xfId="333" xr:uid="{00000000-0005-0000-0000-0000530B0000}"/>
    <cellStyle name="Note 2 4 2 2" xfId="707" xr:uid="{00000000-0005-0000-0000-0000540B0000}"/>
    <cellStyle name="Note 2 4 2 2 2" xfId="1455" xr:uid="{00000000-0005-0000-0000-0000550B0000}"/>
    <cellStyle name="Note 2 4 2 2 2 2" xfId="2951" xr:uid="{00000000-0005-0000-0000-0000560B0000}"/>
    <cellStyle name="Note 2 4 2 2 3" xfId="2203" xr:uid="{00000000-0005-0000-0000-0000570B0000}"/>
    <cellStyle name="Note 2 4 2 3" xfId="1081" xr:uid="{00000000-0005-0000-0000-0000580B0000}"/>
    <cellStyle name="Note 2 4 2 3 2" xfId="2577" xr:uid="{00000000-0005-0000-0000-0000590B0000}"/>
    <cellStyle name="Note 2 4 2 4" xfId="1829" xr:uid="{00000000-0005-0000-0000-00005A0B0000}"/>
    <cellStyle name="Note 2 4 3" xfId="520" xr:uid="{00000000-0005-0000-0000-00005B0B0000}"/>
    <cellStyle name="Note 2 4 3 2" xfId="1268" xr:uid="{00000000-0005-0000-0000-00005C0B0000}"/>
    <cellStyle name="Note 2 4 3 2 2" xfId="2764" xr:uid="{00000000-0005-0000-0000-00005D0B0000}"/>
    <cellStyle name="Note 2 4 3 3" xfId="2016" xr:uid="{00000000-0005-0000-0000-00005E0B0000}"/>
    <cellStyle name="Note 2 4 4" xfId="894" xr:uid="{00000000-0005-0000-0000-00005F0B0000}"/>
    <cellStyle name="Note 2 4 4 2" xfId="2390" xr:uid="{00000000-0005-0000-0000-0000600B0000}"/>
    <cellStyle name="Note 2 4 5" xfId="1642" xr:uid="{00000000-0005-0000-0000-0000610B0000}"/>
    <cellStyle name="Note 2 5" xfId="239" xr:uid="{00000000-0005-0000-0000-0000620B0000}"/>
    <cellStyle name="Note 2 5 2" xfId="613" xr:uid="{00000000-0005-0000-0000-0000630B0000}"/>
    <cellStyle name="Note 2 5 2 2" xfId="1361" xr:uid="{00000000-0005-0000-0000-0000640B0000}"/>
    <cellStyle name="Note 2 5 2 2 2" xfId="2857" xr:uid="{00000000-0005-0000-0000-0000650B0000}"/>
    <cellStyle name="Note 2 5 2 3" xfId="2109" xr:uid="{00000000-0005-0000-0000-0000660B0000}"/>
    <cellStyle name="Note 2 5 3" xfId="987" xr:uid="{00000000-0005-0000-0000-0000670B0000}"/>
    <cellStyle name="Note 2 5 3 2" xfId="2483" xr:uid="{00000000-0005-0000-0000-0000680B0000}"/>
    <cellStyle name="Note 2 5 4" xfId="1735" xr:uid="{00000000-0005-0000-0000-0000690B0000}"/>
    <cellStyle name="Note 2 6" xfId="426" xr:uid="{00000000-0005-0000-0000-00006A0B0000}"/>
    <cellStyle name="Note 2 6 2" xfId="1174" xr:uid="{00000000-0005-0000-0000-00006B0B0000}"/>
    <cellStyle name="Note 2 6 2 2" xfId="2670" xr:uid="{00000000-0005-0000-0000-00006C0B0000}"/>
    <cellStyle name="Note 2 6 3" xfId="1922" xr:uid="{00000000-0005-0000-0000-00006D0B0000}"/>
    <cellStyle name="Note 2 7" xfId="800" xr:uid="{00000000-0005-0000-0000-00006E0B0000}"/>
    <cellStyle name="Note 2 7 2" xfId="2296" xr:uid="{00000000-0005-0000-0000-00006F0B0000}"/>
    <cellStyle name="Note 2 8" xfId="1548" xr:uid="{00000000-0005-0000-0000-0000700B0000}"/>
    <cellStyle name="Note 3" xfId="79" xr:uid="{00000000-0005-0000-0000-0000710B0000}"/>
    <cellStyle name="Note 3 2" xfId="173" xr:uid="{00000000-0005-0000-0000-0000720B0000}"/>
    <cellStyle name="Note 3 2 2" xfId="360" xr:uid="{00000000-0005-0000-0000-0000730B0000}"/>
    <cellStyle name="Note 3 2 2 2" xfId="734" xr:uid="{00000000-0005-0000-0000-0000740B0000}"/>
    <cellStyle name="Note 3 2 2 2 2" xfId="1482" xr:uid="{00000000-0005-0000-0000-0000750B0000}"/>
    <cellStyle name="Note 3 2 2 2 2 2" xfId="2978" xr:uid="{00000000-0005-0000-0000-0000760B0000}"/>
    <cellStyle name="Note 3 2 2 2 3" xfId="2230" xr:uid="{00000000-0005-0000-0000-0000770B0000}"/>
    <cellStyle name="Note 3 2 2 3" xfId="1108" xr:uid="{00000000-0005-0000-0000-0000780B0000}"/>
    <cellStyle name="Note 3 2 2 3 2" xfId="2604" xr:uid="{00000000-0005-0000-0000-0000790B0000}"/>
    <cellStyle name="Note 3 2 2 4" xfId="1856" xr:uid="{00000000-0005-0000-0000-00007A0B0000}"/>
    <cellStyle name="Note 3 2 3" xfId="547" xr:uid="{00000000-0005-0000-0000-00007B0B0000}"/>
    <cellStyle name="Note 3 2 3 2" xfId="1295" xr:uid="{00000000-0005-0000-0000-00007C0B0000}"/>
    <cellStyle name="Note 3 2 3 2 2" xfId="2791" xr:uid="{00000000-0005-0000-0000-00007D0B0000}"/>
    <cellStyle name="Note 3 2 3 3" xfId="2043" xr:uid="{00000000-0005-0000-0000-00007E0B0000}"/>
    <cellStyle name="Note 3 2 4" xfId="921" xr:uid="{00000000-0005-0000-0000-00007F0B0000}"/>
    <cellStyle name="Note 3 2 4 2" xfId="2417" xr:uid="{00000000-0005-0000-0000-0000800B0000}"/>
    <cellStyle name="Note 3 2 5" xfId="1669" xr:uid="{00000000-0005-0000-0000-0000810B0000}"/>
    <cellStyle name="Note 3 3" xfId="266" xr:uid="{00000000-0005-0000-0000-0000820B0000}"/>
    <cellStyle name="Note 3 3 2" xfId="640" xr:uid="{00000000-0005-0000-0000-0000830B0000}"/>
    <cellStyle name="Note 3 3 2 2" xfId="1388" xr:uid="{00000000-0005-0000-0000-0000840B0000}"/>
    <cellStyle name="Note 3 3 2 2 2" xfId="2884" xr:uid="{00000000-0005-0000-0000-0000850B0000}"/>
    <cellStyle name="Note 3 3 2 3" xfId="2136" xr:uid="{00000000-0005-0000-0000-0000860B0000}"/>
    <cellStyle name="Note 3 3 3" xfId="1014" xr:uid="{00000000-0005-0000-0000-0000870B0000}"/>
    <cellStyle name="Note 3 3 3 2" xfId="2510" xr:uid="{00000000-0005-0000-0000-0000880B0000}"/>
    <cellStyle name="Note 3 3 4" xfId="1762" xr:uid="{00000000-0005-0000-0000-0000890B0000}"/>
    <cellStyle name="Note 3 4" xfId="453" xr:uid="{00000000-0005-0000-0000-00008A0B0000}"/>
    <cellStyle name="Note 3 4 2" xfId="1201" xr:uid="{00000000-0005-0000-0000-00008B0B0000}"/>
    <cellStyle name="Note 3 4 2 2" xfId="2697" xr:uid="{00000000-0005-0000-0000-00008C0B0000}"/>
    <cellStyle name="Note 3 4 3" xfId="1949" xr:uid="{00000000-0005-0000-0000-00008D0B0000}"/>
    <cellStyle name="Note 3 5" xfId="827" xr:uid="{00000000-0005-0000-0000-00008E0B0000}"/>
    <cellStyle name="Note 3 5 2" xfId="2323" xr:uid="{00000000-0005-0000-0000-00008F0B0000}"/>
    <cellStyle name="Note 3 6" xfId="1575" xr:uid="{00000000-0005-0000-0000-0000900B0000}"/>
    <cellStyle name="Note 4" xfId="98" xr:uid="{00000000-0005-0000-0000-0000910B0000}"/>
    <cellStyle name="Note 4 2" xfId="192" xr:uid="{00000000-0005-0000-0000-0000920B0000}"/>
    <cellStyle name="Note 4 2 2" xfId="379" xr:uid="{00000000-0005-0000-0000-0000930B0000}"/>
    <cellStyle name="Note 4 2 2 2" xfId="753" xr:uid="{00000000-0005-0000-0000-0000940B0000}"/>
    <cellStyle name="Note 4 2 2 2 2" xfId="1501" xr:uid="{00000000-0005-0000-0000-0000950B0000}"/>
    <cellStyle name="Note 4 2 2 2 2 2" xfId="2997" xr:uid="{00000000-0005-0000-0000-0000960B0000}"/>
    <cellStyle name="Note 4 2 2 2 3" xfId="2249" xr:uid="{00000000-0005-0000-0000-0000970B0000}"/>
    <cellStyle name="Note 4 2 2 3" xfId="1127" xr:uid="{00000000-0005-0000-0000-0000980B0000}"/>
    <cellStyle name="Note 4 2 2 3 2" xfId="2623" xr:uid="{00000000-0005-0000-0000-0000990B0000}"/>
    <cellStyle name="Note 4 2 2 4" xfId="1875" xr:uid="{00000000-0005-0000-0000-00009A0B0000}"/>
    <cellStyle name="Note 4 2 3" xfId="566" xr:uid="{00000000-0005-0000-0000-00009B0B0000}"/>
    <cellStyle name="Note 4 2 3 2" xfId="1314" xr:uid="{00000000-0005-0000-0000-00009C0B0000}"/>
    <cellStyle name="Note 4 2 3 2 2" xfId="2810" xr:uid="{00000000-0005-0000-0000-00009D0B0000}"/>
    <cellStyle name="Note 4 2 3 3" xfId="2062" xr:uid="{00000000-0005-0000-0000-00009E0B0000}"/>
    <cellStyle name="Note 4 2 4" xfId="940" xr:uid="{00000000-0005-0000-0000-00009F0B0000}"/>
    <cellStyle name="Note 4 2 4 2" xfId="2436" xr:uid="{00000000-0005-0000-0000-0000A00B0000}"/>
    <cellStyle name="Note 4 2 5" xfId="1688" xr:uid="{00000000-0005-0000-0000-0000A10B0000}"/>
    <cellStyle name="Note 4 3" xfId="285" xr:uid="{00000000-0005-0000-0000-0000A20B0000}"/>
    <cellStyle name="Note 4 3 2" xfId="659" xr:uid="{00000000-0005-0000-0000-0000A30B0000}"/>
    <cellStyle name="Note 4 3 2 2" xfId="1407" xr:uid="{00000000-0005-0000-0000-0000A40B0000}"/>
    <cellStyle name="Note 4 3 2 2 2" xfId="2903" xr:uid="{00000000-0005-0000-0000-0000A50B0000}"/>
    <cellStyle name="Note 4 3 2 3" xfId="2155" xr:uid="{00000000-0005-0000-0000-0000A60B0000}"/>
    <cellStyle name="Note 4 3 3" xfId="1033" xr:uid="{00000000-0005-0000-0000-0000A70B0000}"/>
    <cellStyle name="Note 4 3 3 2" xfId="2529" xr:uid="{00000000-0005-0000-0000-0000A80B0000}"/>
    <cellStyle name="Note 4 3 4" xfId="1781" xr:uid="{00000000-0005-0000-0000-0000A90B0000}"/>
    <cellStyle name="Note 4 4" xfId="472" xr:uid="{00000000-0005-0000-0000-0000AA0B0000}"/>
    <cellStyle name="Note 4 4 2" xfId="1220" xr:uid="{00000000-0005-0000-0000-0000AB0B0000}"/>
    <cellStyle name="Note 4 4 2 2" xfId="2716" xr:uid="{00000000-0005-0000-0000-0000AC0B0000}"/>
    <cellStyle name="Note 4 4 3" xfId="1968" xr:uid="{00000000-0005-0000-0000-0000AD0B0000}"/>
    <cellStyle name="Note 4 5" xfId="846" xr:uid="{00000000-0005-0000-0000-0000AE0B0000}"/>
    <cellStyle name="Note 4 5 2" xfId="2342" xr:uid="{00000000-0005-0000-0000-0000AF0B0000}"/>
    <cellStyle name="Note 4 6" xfId="1594" xr:uid="{00000000-0005-0000-0000-0000B00B0000}"/>
    <cellStyle name="Note 5" xfId="130" xr:uid="{00000000-0005-0000-0000-0000B10B0000}"/>
    <cellStyle name="Note 5 2" xfId="317" xr:uid="{00000000-0005-0000-0000-0000B20B0000}"/>
    <cellStyle name="Note 5 2 2" xfId="691" xr:uid="{00000000-0005-0000-0000-0000B30B0000}"/>
    <cellStyle name="Note 5 2 2 2" xfId="1439" xr:uid="{00000000-0005-0000-0000-0000B40B0000}"/>
    <cellStyle name="Note 5 2 2 2 2" xfId="2935" xr:uid="{00000000-0005-0000-0000-0000B50B0000}"/>
    <cellStyle name="Note 5 2 2 3" xfId="2187" xr:uid="{00000000-0005-0000-0000-0000B60B0000}"/>
    <cellStyle name="Note 5 2 3" xfId="1065" xr:uid="{00000000-0005-0000-0000-0000B70B0000}"/>
    <cellStyle name="Note 5 2 3 2" xfId="2561" xr:uid="{00000000-0005-0000-0000-0000B80B0000}"/>
    <cellStyle name="Note 5 2 4" xfId="1813" xr:uid="{00000000-0005-0000-0000-0000B90B0000}"/>
    <cellStyle name="Note 5 3" xfId="504" xr:uid="{00000000-0005-0000-0000-0000BA0B0000}"/>
    <cellStyle name="Note 5 3 2" xfId="1252" xr:uid="{00000000-0005-0000-0000-0000BB0B0000}"/>
    <cellStyle name="Note 5 3 2 2" xfId="2748" xr:uid="{00000000-0005-0000-0000-0000BC0B0000}"/>
    <cellStyle name="Note 5 3 3" xfId="2000" xr:uid="{00000000-0005-0000-0000-0000BD0B0000}"/>
    <cellStyle name="Note 5 4" xfId="878" xr:uid="{00000000-0005-0000-0000-0000BE0B0000}"/>
    <cellStyle name="Note 5 4 2" xfId="2374" xr:uid="{00000000-0005-0000-0000-0000BF0B0000}"/>
    <cellStyle name="Note 5 5" xfId="1626" xr:uid="{00000000-0005-0000-0000-0000C00B0000}"/>
    <cellStyle name="Note 6" xfId="236" xr:uid="{00000000-0005-0000-0000-0000C10B0000}"/>
    <cellStyle name="Note 6 2" xfId="610" xr:uid="{00000000-0005-0000-0000-0000C20B0000}"/>
    <cellStyle name="Note 6 2 2" xfId="1358" xr:uid="{00000000-0005-0000-0000-0000C30B0000}"/>
    <cellStyle name="Note 6 2 2 2" xfId="2854" xr:uid="{00000000-0005-0000-0000-0000C40B0000}"/>
    <cellStyle name="Note 6 2 3" xfId="2106" xr:uid="{00000000-0005-0000-0000-0000C50B0000}"/>
    <cellStyle name="Note 6 3" xfId="984" xr:uid="{00000000-0005-0000-0000-0000C60B0000}"/>
    <cellStyle name="Note 6 3 2" xfId="2480" xr:uid="{00000000-0005-0000-0000-0000C70B0000}"/>
    <cellStyle name="Note 6 4" xfId="1732" xr:uid="{00000000-0005-0000-0000-0000C80B0000}"/>
    <cellStyle name="Note 7" xfId="423" xr:uid="{00000000-0005-0000-0000-0000C90B0000}"/>
    <cellStyle name="Note 7 2" xfId="1171" xr:uid="{00000000-0005-0000-0000-0000CA0B0000}"/>
    <cellStyle name="Note 7 2 2" xfId="2667" xr:uid="{00000000-0005-0000-0000-0000CB0B0000}"/>
    <cellStyle name="Note 7 3" xfId="1919" xr:uid="{00000000-0005-0000-0000-0000CC0B0000}"/>
    <cellStyle name="Note 8" xfId="797" xr:uid="{00000000-0005-0000-0000-0000CD0B0000}"/>
    <cellStyle name="Note 8 2" xfId="2293" xr:uid="{00000000-0005-0000-0000-0000CE0B0000}"/>
    <cellStyle name="Note 9" xfId="1545" xr:uid="{00000000-0005-0000-0000-0000CF0B0000}"/>
    <cellStyle name="Output" xfId="40" builtinId="21" customBuiltin="1"/>
    <cellStyle name="Title" xfId="41" builtinId="15" customBuiltin="1"/>
    <cellStyle name="Total" xfId="42" builtinId="25" customBuiltin="1"/>
    <cellStyle name="Warning Text" xfId="43" builtinId="11" customBuiltin="1"/>
  </cellStyles>
  <dxfs count="0"/>
  <tableStyles count="0" defaultTableStyle="TableStyleMedium2" defaultPivotStyle="PivotStyleLight16"/>
  <colors>
    <mruColors>
      <color rgb="FF99CCFF"/>
      <color rgb="FF0000FF"/>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2600325</xdr:colOff>
      <xdr:row>1</xdr:row>
      <xdr:rowOff>38100</xdr:rowOff>
    </xdr:from>
    <xdr:to>
      <xdr:col>1</xdr:col>
      <xdr:colOff>552993</xdr:colOff>
      <xdr:row>9</xdr:row>
      <xdr:rowOff>114300</xdr:rowOff>
    </xdr:to>
    <xdr:pic>
      <xdr:nvPicPr>
        <xdr:cNvPr id="1318" name="Picture 5" descr="cit-4c">
          <a:extLst>
            <a:ext uri="{FF2B5EF4-FFF2-40B4-BE49-F238E27FC236}">
              <a16:creationId xmlns:a16="http://schemas.microsoft.com/office/drawing/2014/main" id="{00000000-0008-0000-0000-00002605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00325" y="202324"/>
          <a:ext cx="2274833" cy="138999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2056598</xdr:colOff>
      <xdr:row>1</xdr:row>
      <xdr:rowOff>36659</xdr:rowOff>
    </xdr:from>
    <xdr:to>
      <xdr:col>3</xdr:col>
      <xdr:colOff>284949</xdr:colOff>
      <xdr:row>9</xdr:row>
      <xdr:rowOff>112859</xdr:rowOff>
    </xdr:to>
    <xdr:pic>
      <xdr:nvPicPr>
        <xdr:cNvPr id="2" name="Picture 5" descr="cit-4c">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961473" y="198584"/>
          <a:ext cx="2276476" cy="1371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s://www12.statcan.gc.ca/census-recensement/2021/ref/dict/az/Definition-eng.cfm?ID=fam004" TargetMode="External"/><Relationship Id="rId21" Type="http://schemas.openxmlformats.org/officeDocument/2006/relationships/hyperlink" Target="https://www12.statcan.gc.ca/census-recensement/2021/ref/dict/az/Definition-eng.cfm?ID=fam021" TargetMode="External"/><Relationship Id="rId42" Type="http://schemas.openxmlformats.org/officeDocument/2006/relationships/hyperlink" Target="https://www12.statcan.gc.ca/census-recensement/2021/ref/dict/az/Definition-eng.cfm?ID=pop036" TargetMode="External"/><Relationship Id="rId47" Type="http://schemas.openxmlformats.org/officeDocument/2006/relationships/hyperlink" Target="http://www12.statcan.gc.ca/census-recensement/2016/ref/dict/pop108-eng.cfm" TargetMode="External"/><Relationship Id="rId63" Type="http://schemas.openxmlformats.org/officeDocument/2006/relationships/hyperlink" Target="http://winnipeg.ca/census/2021/Selected%20Topics/default.asp" TargetMode="External"/><Relationship Id="rId68" Type="http://schemas.openxmlformats.org/officeDocument/2006/relationships/hyperlink" Target="https://www12.statcan.gc.ca/census-recensement/2021/ref/dict/az/Definition-eng.cfm?ID=pop060" TargetMode="External"/><Relationship Id="rId7" Type="http://schemas.openxmlformats.org/officeDocument/2006/relationships/hyperlink" Target="https://www12.statcan.gc.ca/census-recensement/2021/ref/dict/az/Definition-eng.cfm?ID=pop127" TargetMode="External"/><Relationship Id="rId71" Type="http://schemas.openxmlformats.org/officeDocument/2006/relationships/printerSettings" Target="../printerSettings/printerSettings1.bin"/><Relationship Id="rId2" Type="http://schemas.openxmlformats.org/officeDocument/2006/relationships/hyperlink" Target="https://www12.statcan.gc.ca/census-recensement/2021/ref/dict/az/Definition-eng.cfm?ID=pop005" TargetMode="External"/><Relationship Id="rId16" Type="http://schemas.openxmlformats.org/officeDocument/2006/relationships/hyperlink" Target="https://www.statcan.gc.ca/en/subjects/standard/naics/2017/v3/introduction" TargetMode="External"/><Relationship Id="rId29" Type="http://schemas.openxmlformats.org/officeDocument/2006/relationships/hyperlink" Target="https://www12.statcan.gc.ca/census-recensement/2021/ref/dict/az/Definition-eng.cfm?ID=dwelling-logements005" TargetMode="External"/><Relationship Id="rId11" Type="http://schemas.openxmlformats.org/officeDocument/2006/relationships/hyperlink" Target="https://www12.statcan.gc.ca/census-recensement/2021/ref/dict/az/Definition-eng.cfm?ID=pop109" TargetMode="External"/><Relationship Id="rId24" Type="http://schemas.openxmlformats.org/officeDocument/2006/relationships/hyperlink" Target="https://www12.statcan.gc.ca/census-recensement/2021/ref/dict/az/Definition-eng.cfm?ID=households-menage012" TargetMode="External"/><Relationship Id="rId32" Type="http://schemas.openxmlformats.org/officeDocument/2006/relationships/hyperlink" Target="https://www12.statcan.gc.ca/census-recensement/2021/ref/dict/az/Definition-eng.cfm?ID=dwelling-logements008" TargetMode="External"/><Relationship Id="rId37" Type="http://schemas.openxmlformats.org/officeDocument/2006/relationships/hyperlink" Target="https://www12.statcan.gc.ca/census-recensement/2021/ref/dict/az/Definition-eng.cfm?ID=pop055" TargetMode="External"/><Relationship Id="rId40" Type="http://schemas.openxmlformats.org/officeDocument/2006/relationships/hyperlink" Target="https://www12.statcan.gc.ca/census-recensement/2021/ref/dict/az/Definition-eng.cfm?ID=pop016" TargetMode="External"/><Relationship Id="rId45" Type="http://schemas.openxmlformats.org/officeDocument/2006/relationships/hyperlink" Target="https://www12.statcan.gc.ca/census-recensement/2021/ref/dict/az/Definition-eng.cfm?ID=pop038" TargetMode="External"/><Relationship Id="rId53" Type="http://schemas.openxmlformats.org/officeDocument/2006/relationships/hyperlink" Target="http://www12.statcan.gc.ca/census-recensement/2016/ref/dict/geo034-eng.cfm" TargetMode="External"/><Relationship Id="rId58" Type="http://schemas.openxmlformats.org/officeDocument/2006/relationships/hyperlink" Target="http://winnipeg.ca/census/2021/Selected%20Topics/default.asp" TargetMode="External"/><Relationship Id="rId66" Type="http://schemas.openxmlformats.org/officeDocument/2006/relationships/hyperlink" Target="http://winnipeg.ca/census/2021/Selected%20Topics/default.asp" TargetMode="External"/><Relationship Id="rId5" Type="http://schemas.openxmlformats.org/officeDocument/2006/relationships/hyperlink" Target="https://www12.statcan.gc.ca/census-recensement/2021/ref/dict/az/Definition-eng.cfm?ID=pop001" TargetMode="External"/><Relationship Id="rId61" Type="http://schemas.openxmlformats.org/officeDocument/2006/relationships/hyperlink" Target="http://winnipeg.ca/census/2021/Selected%20Topics/default.asp" TargetMode="External"/><Relationship Id="rId19" Type="http://schemas.openxmlformats.org/officeDocument/2006/relationships/hyperlink" Target="https://www12.statcan.gc.ca/census-recensement/2021/ref/dict/az/Definition-eng.cfm?ID=pop027" TargetMode="External"/><Relationship Id="rId14" Type="http://schemas.openxmlformats.org/officeDocument/2006/relationships/hyperlink" Target="https://www12.statcan.gc.ca/census-recensement/2021/ref/dict/az/Definition-eng.cfm?ID=pop245" TargetMode="External"/><Relationship Id="rId22" Type="http://schemas.openxmlformats.org/officeDocument/2006/relationships/hyperlink" Target="https://www12.statcan.gc.ca/census-recensement/2021/ref/dict/az/Definition-eng.cfm?ID=households-menage007" TargetMode="External"/><Relationship Id="rId27" Type="http://schemas.openxmlformats.org/officeDocument/2006/relationships/hyperlink" Target="https://www12.statcan.gc.ca/census-recensement/2021/ref/dict/az/Definition-eng.cfm?ID=fam036" TargetMode="External"/><Relationship Id="rId30" Type="http://schemas.openxmlformats.org/officeDocument/2006/relationships/hyperlink" Target="https://www12.statcan.gc.ca/census-recensement/2021/ref/dict/az/Definition-eng.cfm?ID=households-menage024" TargetMode="External"/><Relationship Id="rId35" Type="http://schemas.openxmlformats.org/officeDocument/2006/relationships/hyperlink" Target="https://www12.statcan.gc.ca/census-recensement/2021/ref/dict/az/Definition-eng.cfm?ID=pop173" TargetMode="External"/><Relationship Id="rId43" Type="http://schemas.openxmlformats.org/officeDocument/2006/relationships/hyperlink" Target="http://www12.statcan.gc.ca/census-recensement/2016/ref/98-501/98-501-x2016008-eng.cfm" TargetMode="External"/><Relationship Id="rId48" Type="http://schemas.openxmlformats.org/officeDocument/2006/relationships/hyperlink" Target="http://www12.statcan.gc.ca/census-recensement/2016/ref/dict/pop029-eng.cfm" TargetMode="External"/><Relationship Id="rId56" Type="http://schemas.openxmlformats.org/officeDocument/2006/relationships/hyperlink" Target="http://winnipeg.ca/census/2021/Selected%20Topics/default.asp" TargetMode="External"/><Relationship Id="rId64" Type="http://schemas.openxmlformats.org/officeDocument/2006/relationships/hyperlink" Target="http://winnipeg.ca/census/2021/Selected%20Topics/default.asp" TargetMode="External"/><Relationship Id="rId69" Type="http://schemas.openxmlformats.org/officeDocument/2006/relationships/hyperlink" Target="https://www12.statcan.gc.ca/census-recensement/2021/ref/dict/az/Definition-eng.cfm?ID=fam021" TargetMode="External"/><Relationship Id="rId8" Type="http://schemas.openxmlformats.org/officeDocument/2006/relationships/hyperlink" Target="https://www12.statcan.gc.ca/census-recensement/2021/ref/98-500/007/98-500-x2021007-eng.cfm" TargetMode="External"/><Relationship Id="rId51" Type="http://schemas.openxmlformats.org/officeDocument/2006/relationships/hyperlink" Target="https://www12.statcan.gc.ca/census-recensement/2021/ref/98-500/006/98-500-x2021006-eng.cfm" TargetMode="External"/><Relationship Id="rId72" Type="http://schemas.openxmlformats.org/officeDocument/2006/relationships/drawing" Target="../drawings/drawing1.xml"/><Relationship Id="rId3" Type="http://schemas.openxmlformats.org/officeDocument/2006/relationships/hyperlink" Target="https://www12.statcan.gc.ca/census-recensement/2021/ref/dict/az/Definition-eng.cfm?ID=pop054" TargetMode="External"/><Relationship Id="rId12" Type="http://schemas.openxmlformats.org/officeDocument/2006/relationships/hyperlink" Target="https://www12.statcan.gc.ca/census-recensement/2021/ref/98-500/016/98-500-x2021016-eng.cfm" TargetMode="External"/><Relationship Id="rId17" Type="http://schemas.openxmlformats.org/officeDocument/2006/relationships/hyperlink" Target="https://www12.statcan.gc.ca/census-recensement/2021/ref/dict/az/Definition-eng.cfm?ID=pop110" TargetMode="External"/><Relationship Id="rId25" Type="http://schemas.openxmlformats.org/officeDocument/2006/relationships/hyperlink" Target="https://www12.statcan.gc.ca/census-recensement/2021/ref/dict/az/Definition-eng.cfm?ID=pop123" TargetMode="External"/><Relationship Id="rId33" Type="http://schemas.openxmlformats.org/officeDocument/2006/relationships/hyperlink" Target="https://www12.statcan.gc.ca/census-recensement/2021/ref/dict/az/Definition-eng.cfm?ID=households-menage028" TargetMode="External"/><Relationship Id="rId38" Type="http://schemas.openxmlformats.org/officeDocument/2006/relationships/hyperlink" Target="https://www12.statcan.gc.ca/census-recensement/2021/ref/98-500/003/98-500-x2021003-eng.cfm" TargetMode="External"/><Relationship Id="rId46" Type="http://schemas.openxmlformats.org/officeDocument/2006/relationships/hyperlink" Target="https://www23.statcan.gc.ca/imdb/p3VD.pl?Function=getVD&amp;TVD=114324&amp;CVD=114324&amp;CLV=0&amp;MLV=1&amp;D=1" TargetMode="External"/><Relationship Id="rId59" Type="http://schemas.openxmlformats.org/officeDocument/2006/relationships/hyperlink" Target="http://winnipeg.ca/census/2021/Selected%20Topics/default.asp" TargetMode="External"/><Relationship Id="rId67" Type="http://schemas.openxmlformats.org/officeDocument/2006/relationships/hyperlink" Target="https://www12.statcan.gc.ca/census-recensement/2021/ref/dict/az/Definition-eng.cfm?ID=pop233" TargetMode="External"/><Relationship Id="rId20" Type="http://schemas.openxmlformats.org/officeDocument/2006/relationships/hyperlink" Target="https://www12.statcan.gc.ca/census-recensement/2021/ref/dict/az/Definition-eng.cfm?ID=fam021" TargetMode="External"/><Relationship Id="rId41" Type="http://schemas.openxmlformats.org/officeDocument/2006/relationships/hyperlink" Target="http://www23.statcan.gc.ca/imdb/p3VD.pl?Function=getVD&amp;TVD=61988" TargetMode="External"/><Relationship Id="rId54" Type="http://schemas.openxmlformats.org/officeDocument/2006/relationships/hyperlink" Target="http://winnipeg.ca/census/2021/Selected%20Topics/default.asp" TargetMode="External"/><Relationship Id="rId62" Type="http://schemas.openxmlformats.org/officeDocument/2006/relationships/hyperlink" Target="http://winnipeg.ca/census/2021/Selected%20Topics/default.asp" TargetMode="External"/><Relationship Id="rId70" Type="http://schemas.openxmlformats.org/officeDocument/2006/relationships/hyperlink" Target="http://www12.statcan.gc.ca/census-recensement/2016/ref/dict/dwelling-logements013-eng.cfm" TargetMode="External"/><Relationship Id="rId1" Type="http://schemas.openxmlformats.org/officeDocument/2006/relationships/hyperlink" Target="mailto:NeighbourhoodProfiles@Winnipeg.ca" TargetMode="External"/><Relationship Id="rId6" Type="http://schemas.openxmlformats.org/officeDocument/2006/relationships/hyperlink" Target="http://winnipeg.ca/census/2021/Selected%20Topics/default.asp" TargetMode="External"/><Relationship Id="rId15" Type="http://schemas.openxmlformats.org/officeDocument/2006/relationships/hyperlink" Target="https://www12.statcan.gc.ca/census-recensement/2021/ref/dict/az/Definition-eng.cfm?ID=pop017" TargetMode="External"/><Relationship Id="rId23" Type="http://schemas.openxmlformats.org/officeDocument/2006/relationships/hyperlink" Target="https://www12.statcan.gc.ca/census-recensement/2021/ref/dict/az/Definition-eng.cfm?ID=households-menage010" TargetMode="External"/><Relationship Id="rId28" Type="http://schemas.openxmlformats.org/officeDocument/2006/relationships/hyperlink" Target="https://www12.statcan.gc.ca/census-recensement/2021/ref/dict/az/Definition-eng.cfm?ID=fam008" TargetMode="External"/><Relationship Id="rId36" Type="http://schemas.openxmlformats.org/officeDocument/2006/relationships/hyperlink" Target="http://www12.statcan.gc.ca/census-recensement/2016/ref/dict/index-eng.cfm" TargetMode="External"/><Relationship Id="rId49" Type="http://schemas.openxmlformats.org/officeDocument/2006/relationships/hyperlink" Target="http://www12.statcan.gc.ca/census-recensement/2016/ref/dict/pop125-eng.cfm" TargetMode="External"/><Relationship Id="rId57" Type="http://schemas.openxmlformats.org/officeDocument/2006/relationships/hyperlink" Target="http://winnipeg.ca/census/2021/Selected%20Topics/default.asp" TargetMode="External"/><Relationship Id="rId10" Type="http://schemas.openxmlformats.org/officeDocument/2006/relationships/hyperlink" Target="https://www12.statcan.gc.ca/census-recensement/2021/ref/dict/az/Definition-eng.cfm?ID=pop118" TargetMode="External"/><Relationship Id="rId31" Type="http://schemas.openxmlformats.org/officeDocument/2006/relationships/hyperlink" Target="https://www12.statcan.gc.ca/census-recensement/2021/ref/dict/az/Definition-eng.cfm?ID=dwelling-logements003" TargetMode="External"/><Relationship Id="rId44" Type="http://schemas.openxmlformats.org/officeDocument/2006/relationships/hyperlink" Target="https://www12.statcan.gc.ca/census-recensement/2021/ref/98-500/012/98-500-x2021012-eng.cfm" TargetMode="External"/><Relationship Id="rId52" Type="http://schemas.openxmlformats.org/officeDocument/2006/relationships/hyperlink" Target="https://www12.statcan.gc.ca/census-recensement/2021/ref/dict/az/Definition-eng.cfm?ID=pop123" TargetMode="External"/><Relationship Id="rId60" Type="http://schemas.openxmlformats.org/officeDocument/2006/relationships/hyperlink" Target="http://winnipeg.ca/census/2021/Selected%20Topics/default.asp" TargetMode="External"/><Relationship Id="rId65" Type="http://schemas.openxmlformats.org/officeDocument/2006/relationships/hyperlink" Target="http://winnipeg.ca/census/2021/Selected%20Topics/default.asp" TargetMode="External"/><Relationship Id="rId4" Type="http://schemas.openxmlformats.org/officeDocument/2006/relationships/hyperlink" Target="https://www12.statcan.gc.ca/census-recensement/2021/ref/98-500/009/98-500-x2021009-eng.cfm" TargetMode="External"/><Relationship Id="rId9" Type="http://schemas.openxmlformats.org/officeDocument/2006/relationships/hyperlink" Target="http://www12.statcan.gc.ca/census-recensement/2016/rt-td/imm-eng.cfm" TargetMode="External"/><Relationship Id="rId13" Type="http://schemas.openxmlformats.org/officeDocument/2006/relationships/hyperlink" Target="https://www12.statcan.gc.ca/census-recensement/2021/ref/98-500/013/98-500-x2021013-eng.cfm" TargetMode="External"/><Relationship Id="rId18" Type="http://schemas.openxmlformats.org/officeDocument/2006/relationships/hyperlink" Target="https://www12.statcan.gc.ca/census-recensement/2021/ref/98-500/011/98-500-x2021011-eng.cfm" TargetMode="External"/><Relationship Id="rId39" Type="http://schemas.openxmlformats.org/officeDocument/2006/relationships/hyperlink" Target="https://www12.statcan.gc.ca/census-recensement/2021/ref/dict/az/Definition-eng.cfm?ID=pop145" TargetMode="External"/><Relationship Id="rId34" Type="http://schemas.openxmlformats.org/officeDocument/2006/relationships/hyperlink" Target="https://www12.statcan.gc.ca/census-recensement/2021/ref/98-500/010/98-500-x2021010-eng.cfm" TargetMode="External"/><Relationship Id="rId50" Type="http://schemas.openxmlformats.org/officeDocument/2006/relationships/hyperlink" Target="https://www12.statcan.gc.ca/census-recensement/2021/ref/dict/az/Definition-eng.cfm?ID=pop174" TargetMode="External"/><Relationship Id="rId55" Type="http://schemas.openxmlformats.org/officeDocument/2006/relationships/hyperlink" Target="http://winnipeg.ca/census/2021/Selected%20Topics/default.asp"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www12.statcan.gc.ca/census-recensement/2016/ref/98-501/98-501-x2016008-eng.cfm" TargetMode="External"/><Relationship Id="rId18" Type="http://schemas.openxmlformats.org/officeDocument/2006/relationships/hyperlink" Target="http://www12.statcan.gc.ca/census-recensement/2016/ref/dict/pop017-eng.cfm" TargetMode="External"/><Relationship Id="rId26" Type="http://schemas.openxmlformats.org/officeDocument/2006/relationships/hyperlink" Target="http://www12.statcan.gc.ca/census-recensement/2016/ref/dict/pop123-eng.cfm" TargetMode="External"/><Relationship Id="rId39" Type="http://schemas.openxmlformats.org/officeDocument/2006/relationships/hyperlink" Target="http://winnipeg.ca/census/2016/Selected%20Topics/default.asp" TargetMode="External"/><Relationship Id="rId21" Type="http://schemas.openxmlformats.org/officeDocument/2006/relationships/hyperlink" Target="http://www12.statcan.gc.ca/census-recensement/2016/ref/dict/pop177-eng.cfm" TargetMode="External"/><Relationship Id="rId34" Type="http://schemas.openxmlformats.org/officeDocument/2006/relationships/hyperlink" Target="http://www12.statcan.gc.ca/census-recensement/2016/ref/dict/dwelling-logements008-eng.cfm" TargetMode="External"/><Relationship Id="rId42" Type="http://schemas.openxmlformats.org/officeDocument/2006/relationships/hyperlink" Target="http://www23.statcan.gc.ca/imdb/p3VD.pl?Function=getVD&amp;TVD=117126&amp;CVD=117126&amp;CLV=0&amp;MLV=1&amp;D=1" TargetMode="External"/><Relationship Id="rId47" Type="http://schemas.openxmlformats.org/officeDocument/2006/relationships/hyperlink" Target="http://winnipeg.ca/census/2016/Selected%20Topics/default.asp" TargetMode="External"/><Relationship Id="rId50" Type="http://schemas.openxmlformats.org/officeDocument/2006/relationships/hyperlink" Target="http://winnipeg.ca/census/2021/Selected%20Topics/default.asp" TargetMode="External"/><Relationship Id="rId55" Type="http://schemas.openxmlformats.org/officeDocument/2006/relationships/hyperlink" Target="http://winnipeg.ca/census/2021/Selected%20Topics/default.asp" TargetMode="External"/><Relationship Id="rId7" Type="http://schemas.openxmlformats.org/officeDocument/2006/relationships/hyperlink" Target="http://www12.statcan.gc.ca/census-recensement/2016/ref/guides/006/98-500-x2016006-eng.cfm" TargetMode="External"/><Relationship Id="rId2" Type="http://schemas.openxmlformats.org/officeDocument/2006/relationships/hyperlink" Target="http://www23.statcan.gc.ca/imdb/p3VD.pl?Function=getVD&amp;TVD=61988" TargetMode="External"/><Relationship Id="rId16" Type="http://schemas.openxmlformats.org/officeDocument/2006/relationships/hyperlink" Target="http://www12.statcan.gc.ca/census-recensement/2016/ref/guides/012/98-500-x2016012-eng.cfm" TargetMode="External"/><Relationship Id="rId29" Type="http://schemas.openxmlformats.org/officeDocument/2006/relationships/hyperlink" Target="http://www12.statcan.gc.ca/census-recensement/2016/ref/dict/fam008-eng.cfm" TargetMode="External"/><Relationship Id="rId11" Type="http://schemas.openxmlformats.org/officeDocument/2006/relationships/hyperlink" Target="http://www12.statcan.gc.ca/census-recensement/2016/ref/dict/pop109-eng.cfm" TargetMode="External"/><Relationship Id="rId24" Type="http://schemas.openxmlformats.org/officeDocument/2006/relationships/hyperlink" Target="http://www12.statcan.gc.ca/census-recensement/2016/ref/dict/households-menage010-eng.cfm" TargetMode="External"/><Relationship Id="rId32" Type="http://schemas.openxmlformats.org/officeDocument/2006/relationships/hyperlink" Target="http://www12.statcan.gc.ca/census-recensement/2016/ref/dict/households-menage024-eng.cfm" TargetMode="External"/><Relationship Id="rId37" Type="http://schemas.openxmlformats.org/officeDocument/2006/relationships/hyperlink" Target="http://www12.statcan.gc.ca/census-recensement/2016/ref/dict/pop173-eng.cfm" TargetMode="External"/><Relationship Id="rId40" Type="http://schemas.openxmlformats.org/officeDocument/2006/relationships/hyperlink" Target="mailto:NeighbourhoodProfiles@Winnipeg.ca" TargetMode="External"/><Relationship Id="rId45" Type="http://schemas.openxmlformats.org/officeDocument/2006/relationships/hyperlink" Target="https://www12.statcan.gc.ca/census-recensement/2021/ref/dict/az/Definition-eng.cfm?ID=pop055" TargetMode="External"/><Relationship Id="rId53" Type="http://schemas.openxmlformats.org/officeDocument/2006/relationships/hyperlink" Target="http://winnipeg.ca/census/2021/Selected%20Topics/default.asp" TargetMode="External"/><Relationship Id="rId5" Type="http://schemas.openxmlformats.org/officeDocument/2006/relationships/hyperlink" Target="https://www12.statcan.gc.ca/census-recensement/2021/ref/dict/az/Definition-eng.cfm?ID=pop145" TargetMode="External"/><Relationship Id="rId19" Type="http://schemas.openxmlformats.org/officeDocument/2006/relationships/hyperlink" Target="http://www.statcan.gc.ca/eng/subjects/standard/naics/2012/introduction" TargetMode="External"/><Relationship Id="rId4" Type="http://schemas.openxmlformats.org/officeDocument/2006/relationships/hyperlink" Target="http://www12.statcan.gc.ca/census-recensement/2016/ref/guides/009/98-500-x2016009-eng.cfm" TargetMode="External"/><Relationship Id="rId9" Type="http://schemas.openxmlformats.org/officeDocument/2006/relationships/hyperlink" Target="http://www12.statcan.gc.ca/census-recensement/2016/rt-td/imm-eng.cfm" TargetMode="External"/><Relationship Id="rId14" Type="http://schemas.openxmlformats.org/officeDocument/2006/relationships/hyperlink" Target="http://www12.statcan.gc.ca/census-recensement/2016/ref/guides/013/98-500-x2016013-eng.cfm" TargetMode="External"/><Relationship Id="rId22" Type="http://schemas.openxmlformats.org/officeDocument/2006/relationships/hyperlink" Target="http://www12.statcan.gc.ca/census-recensement/2016/ref/dict/pop027-eng.cfm" TargetMode="External"/><Relationship Id="rId27" Type="http://schemas.openxmlformats.org/officeDocument/2006/relationships/hyperlink" Target="http://www12.statcan.gc.ca/census-recensement/2016/ref/dict/fam004-eng.cfm" TargetMode="External"/><Relationship Id="rId30" Type="http://schemas.openxmlformats.org/officeDocument/2006/relationships/hyperlink" Target="http://www12.statcan.gc.ca/census-recensement/2016/ref/dict/dwelling-logements005-eng.cfm" TargetMode="External"/><Relationship Id="rId35" Type="http://schemas.openxmlformats.org/officeDocument/2006/relationships/hyperlink" Target="http://winnipeg.ca/census/2016/Selected%20Topics/default.asp" TargetMode="External"/><Relationship Id="rId43" Type="http://schemas.openxmlformats.org/officeDocument/2006/relationships/hyperlink" Target="http://www12.statcan.gc.ca/census-recensement/2016/ref/dict/pop016-eng.cfm" TargetMode="External"/><Relationship Id="rId48" Type="http://schemas.openxmlformats.org/officeDocument/2006/relationships/hyperlink" Target="http://winnipeg.ca/census/2021/Selected%20Topics/default.asp" TargetMode="External"/><Relationship Id="rId56" Type="http://schemas.openxmlformats.org/officeDocument/2006/relationships/printerSettings" Target="../printerSettings/printerSettings2.bin"/><Relationship Id="rId8" Type="http://schemas.openxmlformats.org/officeDocument/2006/relationships/hyperlink" Target="http://www23.statcan.gc.ca/imdb/p3VD.pl?Function=getVD&amp;TVD=257518&amp;CVD=257519&amp;CPV=1&amp;CST=19102015&amp;CLV=1&amp;MLV=2" TargetMode="External"/><Relationship Id="rId51" Type="http://schemas.openxmlformats.org/officeDocument/2006/relationships/hyperlink" Target="http://winnipeg.ca/census/2021/Selected%20Topics/default.asp" TargetMode="External"/><Relationship Id="rId3" Type="http://schemas.openxmlformats.org/officeDocument/2006/relationships/hyperlink" Target="http://www12.statcan.gc.ca/census-recensement/2016/ref/dict/app-ann/a5_6-eng.cfm" TargetMode="External"/><Relationship Id="rId12" Type="http://schemas.openxmlformats.org/officeDocument/2006/relationships/hyperlink" Target="http://www12.statcan.gc.ca/census-recensement/2016/ref/dict/pop036-eng.cfm" TargetMode="External"/><Relationship Id="rId17" Type="http://schemas.openxmlformats.org/officeDocument/2006/relationships/hyperlink" Target="http://www23.statcan.gc.ca/imdb/p3VD.pl?Function=getVD&amp;TVD=114324&amp;CVD=114324&amp;CLV=0&amp;MLV=1&amp;D=1" TargetMode="External"/><Relationship Id="rId25" Type="http://schemas.openxmlformats.org/officeDocument/2006/relationships/hyperlink" Target="http://www12.statcan.gc.ca/census-recensement/2016/ref/dict/households-menage012-eng.cfm" TargetMode="External"/><Relationship Id="rId33" Type="http://schemas.openxmlformats.org/officeDocument/2006/relationships/hyperlink" Target="http://www12.statcan.gc.ca/census-recensement/2016/ref/dict/dwelling-logements003-eng.cfm" TargetMode="External"/><Relationship Id="rId38" Type="http://schemas.openxmlformats.org/officeDocument/2006/relationships/hyperlink" Target="http://www12.statcan.gc.ca/census-recensement/2016/ref/dict/pop174-eng.cfm" TargetMode="External"/><Relationship Id="rId46" Type="http://schemas.openxmlformats.org/officeDocument/2006/relationships/hyperlink" Target="http://www12.statcan.gc.ca/census-recensement/2016/ref/dict/households-menage028-eng.cfm" TargetMode="External"/><Relationship Id="rId20" Type="http://schemas.openxmlformats.org/officeDocument/2006/relationships/hyperlink" Target="http://www12.statcan.gc.ca/census-recensement/2016/ref/dict/pop110-eng.cfm" TargetMode="External"/><Relationship Id="rId41" Type="http://schemas.openxmlformats.org/officeDocument/2006/relationships/hyperlink" Target="https://www12.statcan.gc.ca/census-recensement/2016/ref/dict/index-eng.cfm" TargetMode="External"/><Relationship Id="rId54" Type="http://schemas.openxmlformats.org/officeDocument/2006/relationships/hyperlink" Target="http://winnipeg.ca/census/2021/Selected%20Topics/default.asp" TargetMode="External"/><Relationship Id="rId1" Type="http://schemas.openxmlformats.org/officeDocument/2006/relationships/hyperlink" Target="http://www12.statcan.gc.ca/census-recensement/2016/ref/dict/pop005-eng.cfm" TargetMode="External"/><Relationship Id="rId6" Type="http://schemas.openxmlformats.org/officeDocument/2006/relationships/hyperlink" Target="http://www12.statcan.gc.ca/census-recensement/2016/ref/dict/pop145-eng.cfm" TargetMode="External"/><Relationship Id="rId15" Type="http://schemas.openxmlformats.org/officeDocument/2006/relationships/hyperlink" Target="http://www12.statcan.gc.ca/census-recensement/2016/ref/dict/pop156-eng.cfm" TargetMode="External"/><Relationship Id="rId23" Type="http://schemas.openxmlformats.org/officeDocument/2006/relationships/hyperlink" Target="http://www12.statcan.gc.ca/census-recensement/2016/ref/dict/pop123-eng.cfm" TargetMode="External"/><Relationship Id="rId28" Type="http://schemas.openxmlformats.org/officeDocument/2006/relationships/hyperlink" Target="http://www12.statcan.gc.ca/census-recensement/2016/ref/dict/fam036-eng.cfm" TargetMode="External"/><Relationship Id="rId36" Type="http://schemas.openxmlformats.org/officeDocument/2006/relationships/hyperlink" Target="http://www12.statcan.gc.ca/census-recensement/2016/rt-td/mobmig-eng.cfm" TargetMode="External"/><Relationship Id="rId49" Type="http://schemas.openxmlformats.org/officeDocument/2006/relationships/hyperlink" Target="http://winnipeg.ca/census/2021/Selected%20Topics/default.asp" TargetMode="External"/><Relationship Id="rId57" Type="http://schemas.openxmlformats.org/officeDocument/2006/relationships/drawing" Target="../drawings/drawing2.xml"/><Relationship Id="rId10" Type="http://schemas.openxmlformats.org/officeDocument/2006/relationships/hyperlink" Target="http://www12.statcan.gc.ca/census-recensement/2016/ref/dict/pop118-eng.cfm" TargetMode="External"/><Relationship Id="rId31" Type="http://schemas.openxmlformats.org/officeDocument/2006/relationships/hyperlink" Target="http://www12.statcan.gc.ca/census-recensement/2016/ref/dict/dwelling-logements013-eng.cfm" TargetMode="External"/><Relationship Id="rId44" Type="http://schemas.openxmlformats.org/officeDocument/2006/relationships/hyperlink" Target="http://www12.statcan.gc.ca/census-recensement/2016/ref/dict/pop038-eng.cfm" TargetMode="External"/><Relationship Id="rId52" Type="http://schemas.openxmlformats.org/officeDocument/2006/relationships/hyperlink" Target="http://winnipeg.ca/census/2021/Selected%20Topics/default.as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E820"/>
  <sheetViews>
    <sheetView tabSelected="1" topLeftCell="A49" zoomScaleNormal="100" zoomScaleSheetLayoutView="80" workbookViewId="0">
      <selection activeCell="C76" sqref="C76"/>
    </sheetView>
  </sheetViews>
  <sheetFormatPr defaultColWidth="9.109375" defaultRowHeight="13.2" x14ac:dyDescent="0.25"/>
  <cols>
    <col min="1" max="1" width="64.6640625" style="1" customWidth="1"/>
    <col min="2" max="4" width="12.6640625" style="1" customWidth="1"/>
    <col min="5" max="5" width="15.6640625" style="1" bestFit="1" customWidth="1"/>
    <col min="6" max="16384" width="9.109375" style="1"/>
  </cols>
  <sheetData>
    <row r="1" spans="1:5" ht="12.75" customHeight="1" x14ac:dyDescent="0.25"/>
    <row r="2" spans="1:5" ht="12.75" customHeight="1" x14ac:dyDescent="0.25"/>
    <row r="3" spans="1:5" ht="12.75" customHeight="1" x14ac:dyDescent="0.25"/>
    <row r="4" spans="1:5" ht="12.75" customHeight="1" x14ac:dyDescent="0.25"/>
    <row r="5" spans="1:5" ht="12.75" customHeight="1" x14ac:dyDescent="0.25"/>
    <row r="6" spans="1:5" ht="12.75" customHeight="1" x14ac:dyDescent="0.25"/>
    <row r="7" spans="1:5" ht="12.75" customHeight="1" x14ac:dyDescent="0.25"/>
    <row r="8" spans="1:5" ht="12.75" customHeight="1" x14ac:dyDescent="0.25"/>
    <row r="9" spans="1:5" ht="12.75" customHeight="1" x14ac:dyDescent="0.25"/>
    <row r="10" spans="1:5" ht="12.75" customHeight="1" x14ac:dyDescent="0.25"/>
    <row r="11" spans="1:5" ht="12.75" customHeight="1" x14ac:dyDescent="0.25"/>
    <row r="12" spans="1:5" ht="12.75" customHeight="1" x14ac:dyDescent="0.25"/>
    <row r="13" spans="1:5" ht="12.75" customHeight="1" x14ac:dyDescent="0.25"/>
    <row r="14" spans="1:5" ht="12.75" customHeight="1" thickBot="1" x14ac:dyDescent="0.3"/>
    <row r="15" spans="1:5" ht="13.65" customHeight="1" thickTop="1" x14ac:dyDescent="0.25">
      <c r="A15" s="700"/>
      <c r="B15" s="701"/>
      <c r="C15" s="701"/>
      <c r="D15" s="701"/>
      <c r="E15" s="702"/>
    </row>
    <row r="16" spans="1:5" ht="25.5" customHeight="1" x14ac:dyDescent="0.4">
      <c r="A16" s="703" t="s">
        <v>593</v>
      </c>
      <c r="B16" s="704"/>
      <c r="C16" s="704"/>
      <c r="D16" s="704"/>
      <c r="E16" s="705"/>
    </row>
    <row r="17" spans="1:5" ht="23.4" customHeight="1" x14ac:dyDescent="0.4">
      <c r="A17" s="706"/>
      <c r="B17" s="707"/>
      <c r="C17" s="707"/>
      <c r="D17" s="707"/>
      <c r="E17" s="708"/>
    </row>
    <row r="18" spans="1:5" ht="25.5" customHeight="1" x14ac:dyDescent="0.4">
      <c r="A18" s="703" t="s">
        <v>594</v>
      </c>
      <c r="B18" s="704"/>
      <c r="C18" s="704"/>
      <c r="D18" s="704"/>
      <c r="E18" s="705"/>
    </row>
    <row r="19" spans="1:5" ht="25.5" customHeight="1" x14ac:dyDescent="0.25">
      <c r="A19" s="712" t="s">
        <v>595</v>
      </c>
      <c r="B19" s="713"/>
      <c r="C19" s="713"/>
      <c r="D19" s="713"/>
      <c r="E19" s="714"/>
    </row>
    <row r="20" spans="1:5" ht="29.25" customHeight="1" x14ac:dyDescent="0.25">
      <c r="A20" s="709" t="s">
        <v>596</v>
      </c>
      <c r="B20" s="710"/>
      <c r="C20" s="710"/>
      <c r="D20" s="710"/>
      <c r="E20" s="711"/>
    </row>
    <row r="21" spans="1:5" ht="13.65" customHeight="1" thickBot="1" x14ac:dyDescent="0.3">
      <c r="A21" s="724"/>
      <c r="B21" s="725"/>
      <c r="C21" s="725"/>
      <c r="D21" s="725"/>
      <c r="E21" s="726"/>
    </row>
    <row r="22" spans="1:5" ht="13.65" customHeight="1" thickTop="1" x14ac:dyDescent="0.25"/>
    <row r="23" spans="1:5" ht="13.65" customHeight="1" x14ac:dyDescent="0.25"/>
    <row r="24" spans="1:5" ht="13.65" customHeight="1" thickBot="1" x14ac:dyDescent="0.3"/>
    <row r="25" spans="1:5" ht="15.75" customHeight="1" thickTop="1" x14ac:dyDescent="0.25">
      <c r="A25" s="3"/>
      <c r="B25" s="4"/>
      <c r="C25" s="4"/>
      <c r="D25" s="4"/>
      <c r="E25" s="5"/>
    </row>
    <row r="26" spans="1:5" ht="18" customHeight="1" x14ac:dyDescent="0.3">
      <c r="A26" s="729" t="s">
        <v>0</v>
      </c>
      <c r="B26" s="730"/>
      <c r="C26" s="730"/>
      <c r="D26" s="730"/>
      <c r="E26" s="731"/>
    </row>
    <row r="27" spans="1:5" ht="15" customHeight="1" x14ac:dyDescent="0.25">
      <c r="A27" s="6"/>
      <c r="B27" s="7"/>
      <c r="C27" s="7"/>
      <c r="D27" s="7"/>
      <c r="E27" s="8"/>
    </row>
    <row r="28" spans="1:5" ht="15" customHeight="1" x14ac:dyDescent="0.25">
      <c r="A28" s="9" t="s">
        <v>1</v>
      </c>
      <c r="B28" s="7"/>
      <c r="C28" s="10"/>
      <c r="D28" s="11">
        <v>3</v>
      </c>
      <c r="E28" s="8"/>
    </row>
    <row r="29" spans="1:5" ht="15" customHeight="1" x14ac:dyDescent="0.25">
      <c r="A29" s="9"/>
      <c r="B29" s="7"/>
      <c r="C29" s="10"/>
      <c r="D29" s="11"/>
      <c r="E29" s="8"/>
    </row>
    <row r="30" spans="1:5" ht="15" customHeight="1" x14ac:dyDescent="0.25">
      <c r="A30" s="9" t="s">
        <v>2</v>
      </c>
      <c r="B30" s="7"/>
      <c r="C30" s="10"/>
      <c r="D30" s="11">
        <v>2</v>
      </c>
      <c r="E30" s="8"/>
    </row>
    <row r="31" spans="1:5" ht="15" customHeight="1" x14ac:dyDescent="0.25">
      <c r="A31" s="9" t="s">
        <v>3</v>
      </c>
      <c r="B31" s="7"/>
      <c r="C31" s="10"/>
      <c r="D31" s="11">
        <v>2</v>
      </c>
      <c r="E31" s="8"/>
    </row>
    <row r="32" spans="1:5" ht="15" customHeight="1" x14ac:dyDescent="0.25">
      <c r="A32" s="9" t="s">
        <v>4</v>
      </c>
      <c r="B32" s="7"/>
      <c r="C32" s="10"/>
      <c r="D32" s="11">
        <v>3</v>
      </c>
      <c r="E32" s="8"/>
    </row>
    <row r="33" spans="1:5" ht="15" customHeight="1" x14ac:dyDescent="0.25">
      <c r="A33" s="9" t="s">
        <v>5</v>
      </c>
      <c r="B33" s="7"/>
      <c r="C33" s="10"/>
      <c r="D33" s="11">
        <v>4</v>
      </c>
      <c r="E33" s="8"/>
    </row>
    <row r="34" spans="1:5" ht="15" customHeight="1" x14ac:dyDescent="0.25">
      <c r="A34" s="9" t="s">
        <v>6</v>
      </c>
      <c r="B34" s="7"/>
      <c r="C34" s="10"/>
      <c r="D34" s="11">
        <v>5</v>
      </c>
      <c r="E34" s="8"/>
    </row>
    <row r="35" spans="1:5" ht="15" customHeight="1" x14ac:dyDescent="0.25">
      <c r="A35" s="9" t="s">
        <v>7</v>
      </c>
      <c r="B35" s="7"/>
      <c r="C35" s="10"/>
      <c r="D35" s="11">
        <v>5</v>
      </c>
      <c r="E35" s="8"/>
    </row>
    <row r="36" spans="1:5" ht="15" customHeight="1" x14ac:dyDescent="0.25">
      <c r="A36" s="9" t="s">
        <v>8</v>
      </c>
      <c r="B36" s="7"/>
      <c r="C36" s="10"/>
      <c r="D36" s="11">
        <v>6</v>
      </c>
      <c r="E36" s="8"/>
    </row>
    <row r="37" spans="1:5" ht="15" customHeight="1" x14ac:dyDescent="0.25">
      <c r="A37" s="9" t="s">
        <v>9</v>
      </c>
      <c r="B37" s="7"/>
      <c r="C37" s="10"/>
      <c r="D37" s="11">
        <v>8</v>
      </c>
      <c r="E37" s="8"/>
    </row>
    <row r="38" spans="1:5" ht="15" customHeight="1" x14ac:dyDescent="0.25">
      <c r="A38" s="9" t="s">
        <v>10</v>
      </c>
      <c r="B38" s="7"/>
      <c r="C38" s="10"/>
      <c r="D38" s="11">
        <v>9</v>
      </c>
      <c r="E38" s="8"/>
    </row>
    <row r="39" spans="1:5" ht="15" customHeight="1" x14ac:dyDescent="0.25">
      <c r="A39" s="9" t="s">
        <v>11</v>
      </c>
      <c r="B39" s="7"/>
      <c r="C39" s="10"/>
      <c r="D39" s="11">
        <v>9</v>
      </c>
      <c r="E39" s="8"/>
    </row>
    <row r="40" spans="1:5" ht="15" customHeight="1" x14ac:dyDescent="0.25">
      <c r="A40" s="9" t="s">
        <v>12</v>
      </c>
      <c r="B40" s="7"/>
      <c r="C40" s="10"/>
      <c r="D40" s="11">
        <v>10</v>
      </c>
      <c r="E40" s="8"/>
    </row>
    <row r="41" spans="1:5" ht="15" customHeight="1" x14ac:dyDescent="0.25">
      <c r="A41" s="9" t="s">
        <v>13</v>
      </c>
      <c r="B41" s="7"/>
      <c r="C41" s="10"/>
      <c r="D41" s="11">
        <v>11</v>
      </c>
      <c r="E41" s="8"/>
    </row>
    <row r="42" spans="1:5" ht="15" customHeight="1" x14ac:dyDescent="0.25">
      <c r="A42" s="9" t="s">
        <v>14</v>
      </c>
      <c r="B42" s="7"/>
      <c r="C42" s="10"/>
      <c r="D42" s="11">
        <v>12</v>
      </c>
      <c r="E42" s="8"/>
    </row>
    <row r="43" spans="1:5" ht="15" customHeight="1" x14ac:dyDescent="0.25">
      <c r="A43" s="9" t="s">
        <v>437</v>
      </c>
      <c r="B43" s="7"/>
      <c r="C43" s="10"/>
      <c r="D43" s="11">
        <v>13</v>
      </c>
      <c r="E43" s="8"/>
    </row>
    <row r="44" spans="1:5" ht="15" customHeight="1" x14ac:dyDescent="0.25">
      <c r="A44" s="9" t="s">
        <v>15</v>
      </c>
      <c r="B44" s="7"/>
      <c r="C44" s="10"/>
      <c r="D44" s="11">
        <v>14</v>
      </c>
      <c r="E44" s="8"/>
    </row>
    <row r="45" spans="1:5" ht="15" customHeight="1" x14ac:dyDescent="0.25">
      <c r="A45" s="9" t="s">
        <v>16</v>
      </c>
      <c r="B45" s="7"/>
      <c r="C45" s="10"/>
      <c r="D45" s="11">
        <v>15</v>
      </c>
      <c r="E45" s="8"/>
    </row>
    <row r="46" spans="1:5" ht="15" customHeight="1" x14ac:dyDescent="0.25">
      <c r="A46" s="9" t="s">
        <v>17</v>
      </c>
      <c r="B46" s="7"/>
      <c r="C46" s="10"/>
      <c r="D46" s="11">
        <v>16</v>
      </c>
      <c r="E46" s="8"/>
    </row>
    <row r="47" spans="1:5" ht="15" customHeight="1" x14ac:dyDescent="0.25">
      <c r="A47" s="9" t="s">
        <v>18</v>
      </c>
      <c r="B47" s="7"/>
      <c r="C47" s="10"/>
      <c r="D47" s="11">
        <v>17</v>
      </c>
      <c r="E47" s="8"/>
    </row>
    <row r="48" spans="1:5" ht="15" customHeight="1" x14ac:dyDescent="0.25">
      <c r="A48" s="9"/>
      <c r="B48" s="7"/>
      <c r="C48" s="7"/>
      <c r="D48" s="7"/>
      <c r="E48" s="8"/>
    </row>
    <row r="49" spans="1:5" ht="15" customHeight="1" thickBot="1" x14ac:dyDescent="0.3">
      <c r="A49" s="12"/>
      <c r="B49" s="13"/>
      <c r="C49" s="13"/>
      <c r="D49" s="13"/>
      <c r="E49" s="14"/>
    </row>
    <row r="50" spans="1:5" ht="12.75" customHeight="1" thickTop="1" x14ac:dyDescent="0.25"/>
    <row r="51" spans="1:5" ht="12.75" customHeight="1" x14ac:dyDescent="0.25">
      <c r="A51" s="619" t="s">
        <v>19</v>
      </c>
      <c r="B51" s="621">
        <v>49990</v>
      </c>
      <c r="C51" s="538"/>
      <c r="D51" s="538"/>
      <c r="E51" s="538"/>
    </row>
    <row r="52" spans="1:5" ht="12.75" customHeight="1" thickBot="1" x14ac:dyDescent="0.3"/>
    <row r="53" spans="1:5" ht="45" customHeight="1" thickTop="1" thickBot="1" x14ac:dyDescent="0.3">
      <c r="A53" s="503" t="s">
        <v>20</v>
      </c>
      <c r="B53" s="661" t="s">
        <v>594</v>
      </c>
      <c r="C53" s="688"/>
      <c r="D53" s="661" t="s">
        <v>21</v>
      </c>
      <c r="E53" s="688"/>
    </row>
    <row r="54" spans="1:5" ht="18.600000000000001" thickTop="1" thickBot="1" x14ac:dyDescent="0.3">
      <c r="A54" s="624" t="s">
        <v>22</v>
      </c>
      <c r="B54" s="19" t="s">
        <v>23</v>
      </c>
      <c r="C54" s="20" t="s">
        <v>24</v>
      </c>
      <c r="D54" s="21" t="s">
        <v>25</v>
      </c>
      <c r="E54" s="22" t="s">
        <v>26</v>
      </c>
    </row>
    <row r="55" spans="1:5" s="447" customFormat="1" ht="14.4" customHeight="1" x14ac:dyDescent="0.25">
      <c r="A55" s="274" t="s">
        <v>550</v>
      </c>
      <c r="B55" s="24">
        <v>49990</v>
      </c>
      <c r="C55" s="449">
        <f>IF(AND(B56&lt;&gt;0,ISNUMBER(B56)),(B55-B56)/B56,"-")</f>
        <v>1.9579849071996738E-2</v>
      </c>
      <c r="D55" s="208">
        <f>'City of Winnipeg'!E55</f>
        <v>749607</v>
      </c>
      <c r="E55" s="275">
        <f>'City of Winnipeg'!F55</f>
        <v>6.2904469942317839E-2</v>
      </c>
    </row>
    <row r="56" spans="1:5" ht="14.4" customHeight="1" x14ac:dyDescent="0.25">
      <c r="A56" s="654" t="s">
        <v>27</v>
      </c>
      <c r="B56" s="24">
        <v>49030</v>
      </c>
      <c r="C56" s="532" t="str">
        <f>IF(AND(B57&lt;&gt;0,ISNUMBER(B57)),(B56-B57)/B57,"-")</f>
        <v>-</v>
      </c>
      <c r="D56" s="533">
        <f>'City of Winnipeg'!E56</f>
        <v>705244</v>
      </c>
      <c r="E56" s="534">
        <f>'City of Winnipeg'!F56</f>
        <v>6.2727446704951798E-2</v>
      </c>
    </row>
    <row r="57" spans="1:5" ht="14.4" customHeight="1" x14ac:dyDescent="0.25">
      <c r="A57" s="23" t="s">
        <v>335</v>
      </c>
      <c r="B57" s="24" t="s">
        <v>597</v>
      </c>
      <c r="C57" s="25" t="str">
        <f t="shared" ref="C57:C65" si="0">IF(AND(B58&lt;&gt;0,ISNUMBER(B58)),(B57-B58)/B58,"-")</f>
        <v>-</v>
      </c>
      <c r="D57" s="26">
        <f>'City of Winnipeg'!E57</f>
        <v>663617</v>
      </c>
      <c r="E57" s="27">
        <f>'City of Winnipeg'!F57</f>
        <v>4.7621678709166136E-2</v>
      </c>
    </row>
    <row r="58" spans="1:5" ht="14.4" customHeight="1" x14ac:dyDescent="0.25">
      <c r="A58" s="23" t="s">
        <v>28</v>
      </c>
      <c r="B58" s="24" t="s">
        <v>597</v>
      </c>
      <c r="C58" s="25" t="str">
        <f>IF(AND(B59&lt;&gt;0,ISNUMBER(B59)),(B58-B59)/B59,"-")</f>
        <v>-</v>
      </c>
      <c r="D58" s="26">
        <f>'City of Winnipeg'!E58</f>
        <v>633451</v>
      </c>
      <c r="E58" s="27">
        <f>'City of Winnipeg'!F58</f>
        <v>2.2447154681507691E-2</v>
      </c>
    </row>
    <row r="59" spans="1:5" ht="14.4" customHeight="1" x14ac:dyDescent="0.25">
      <c r="A59" s="23" t="s">
        <v>29</v>
      </c>
      <c r="B59" s="24" t="s">
        <v>597</v>
      </c>
      <c r="C59" s="25" t="str">
        <f t="shared" si="0"/>
        <v>-</v>
      </c>
      <c r="D59" s="26">
        <f>'City of Winnipeg'!E59</f>
        <v>619544</v>
      </c>
      <c r="E59" s="27">
        <f>'City of Winnipeg'!F59</f>
        <v>1.7252056260782535E-3</v>
      </c>
    </row>
    <row r="60" spans="1:5" ht="14.4" customHeight="1" x14ac:dyDescent="0.25">
      <c r="A60" s="28" t="s">
        <v>30</v>
      </c>
      <c r="B60" s="29" t="s">
        <v>597</v>
      </c>
      <c r="C60" s="25" t="str">
        <f t="shared" si="0"/>
        <v>-</v>
      </c>
      <c r="D60" s="26">
        <f>'City of Winnipeg'!E60</f>
        <v>618477</v>
      </c>
      <c r="E60" s="27">
        <f>'City of Winnipeg'!F60</f>
        <v>5.3022114220231953E-3</v>
      </c>
    </row>
    <row r="61" spans="1:5" ht="14.4" customHeight="1" x14ac:dyDescent="0.25">
      <c r="A61" s="28" t="s">
        <v>31</v>
      </c>
      <c r="B61" s="29" t="s">
        <v>597</v>
      </c>
      <c r="C61" s="25" t="str">
        <f t="shared" si="0"/>
        <v>-</v>
      </c>
      <c r="D61" s="26">
        <f>'City of Winnipeg'!E61</f>
        <v>615215</v>
      </c>
      <c r="E61" s="27">
        <f>'City of Winnipeg'!F61</f>
        <v>3.4748677582393556E-2</v>
      </c>
    </row>
    <row r="62" spans="1:5" ht="14.4" customHeight="1" x14ac:dyDescent="0.25">
      <c r="A62" s="28" t="s">
        <v>32</v>
      </c>
      <c r="B62" s="29" t="s">
        <v>597</v>
      </c>
      <c r="C62" s="25" t="str">
        <f t="shared" si="0"/>
        <v>-</v>
      </c>
      <c r="D62" s="26">
        <f>'City of Winnipeg'!E62</f>
        <v>594555</v>
      </c>
      <c r="E62" s="27">
        <f>'City of Winnipeg'!F62</f>
        <v>5.3288453873067895E-2</v>
      </c>
    </row>
    <row r="63" spans="1:5" ht="14.4" customHeight="1" x14ac:dyDescent="0.25">
      <c r="A63" s="28" t="s">
        <v>33</v>
      </c>
      <c r="B63" s="29" t="s">
        <v>597</v>
      </c>
      <c r="C63" s="25" t="str">
        <f t="shared" si="0"/>
        <v>-</v>
      </c>
      <c r="D63" s="26">
        <f>'City of Winnipeg'!E63</f>
        <v>564475</v>
      </c>
      <c r="E63" s="27">
        <f>'City of Winnipeg'!F63</f>
        <v>6.4185424559839539E-3</v>
      </c>
    </row>
    <row r="64" spans="1:5" ht="14.4" customHeight="1" x14ac:dyDescent="0.25">
      <c r="A64" s="28" t="s">
        <v>34</v>
      </c>
      <c r="B64" s="29" t="s">
        <v>597</v>
      </c>
      <c r="C64" s="25" t="str">
        <f t="shared" si="0"/>
        <v>-</v>
      </c>
      <c r="D64" s="26">
        <f>'City of Winnipeg'!E64</f>
        <v>560875</v>
      </c>
      <c r="E64" s="27">
        <f>'City of Winnipeg'!F64</f>
        <v>4.8168566623061113E-2</v>
      </c>
    </row>
    <row r="65" spans="1:5" ht="15" customHeight="1" thickBot="1" x14ac:dyDescent="0.3">
      <c r="A65" s="30" t="s">
        <v>35</v>
      </c>
      <c r="B65" s="31" t="s">
        <v>597</v>
      </c>
      <c r="C65" s="32" t="str">
        <f t="shared" si="0"/>
        <v>-</v>
      </c>
      <c r="D65" s="33">
        <f>'City of Winnipeg'!E65</f>
        <v>535100</v>
      </c>
      <c r="E65" s="34"/>
    </row>
    <row r="66" spans="1:5" ht="15" customHeight="1" thickTop="1" x14ac:dyDescent="0.25">
      <c r="A66" s="698" t="s">
        <v>445</v>
      </c>
      <c r="B66" s="698"/>
      <c r="C66" s="698"/>
      <c r="D66" s="698"/>
    </row>
    <row r="67" spans="1:5" ht="14.4" customHeight="1" x14ac:dyDescent="0.25">
      <c r="A67" s="35" t="s">
        <v>36</v>
      </c>
    </row>
    <row r="68" spans="1:5" ht="14.4" customHeight="1" x14ac:dyDescent="0.25">
      <c r="A68" s="35" t="s">
        <v>37</v>
      </c>
    </row>
    <row r="69" spans="1:5" ht="14.4" customHeight="1" x14ac:dyDescent="0.25">
      <c r="A69" s="35" t="s">
        <v>38</v>
      </c>
    </row>
    <row r="70" spans="1:5" ht="12.75" customHeight="1" x14ac:dyDescent="0.25"/>
    <row r="71" spans="1:5" ht="12.75" customHeight="1" x14ac:dyDescent="0.25"/>
    <row r="72" spans="1:5" ht="12.75" customHeight="1" thickBot="1" x14ac:dyDescent="0.3"/>
    <row r="73" spans="1:5" s="447" customFormat="1" ht="29.25" customHeight="1" thickTop="1" x14ac:dyDescent="0.25">
      <c r="A73" s="732" t="s">
        <v>594</v>
      </c>
      <c r="B73" s="737" t="s">
        <v>441</v>
      </c>
      <c r="C73" s="737" t="s">
        <v>442</v>
      </c>
      <c r="D73" s="739" t="s">
        <v>443</v>
      </c>
      <c r="E73" s="741" t="s">
        <v>444</v>
      </c>
    </row>
    <row r="74" spans="1:5" s="447" customFormat="1" ht="18.75" customHeight="1" thickBot="1" x14ac:dyDescent="0.3">
      <c r="A74" s="733"/>
      <c r="B74" s="738"/>
      <c r="C74" s="738"/>
      <c r="D74" s="740"/>
      <c r="E74" s="742"/>
    </row>
    <row r="75" spans="1:5" ht="14.4" customHeight="1" x14ac:dyDescent="0.25">
      <c r="A75" s="36" t="s">
        <v>40</v>
      </c>
      <c r="B75" s="37">
        <v>23.184712999999999</v>
      </c>
      <c r="C75" s="38">
        <f>IF(B75&lt;&gt;0,$B$55/B75,0)</f>
        <v>2156.1621228608697</v>
      </c>
      <c r="D75" s="39">
        <f>IF(E75&lt;&gt;0,B75/E75,0)</f>
        <v>4.8789379208754209E-2</v>
      </c>
      <c r="E75" s="40">
        <f>'City of Winnipeg'!E75</f>
        <v>475.2</v>
      </c>
    </row>
    <row r="76" spans="1:5" ht="15" customHeight="1" thickBot="1" x14ac:dyDescent="0.3">
      <c r="A76" s="41" t="s">
        <v>41</v>
      </c>
      <c r="B76" s="42">
        <v>21.300823000000001</v>
      </c>
      <c r="C76" s="43">
        <f>IF(B76&lt;&gt;0,$B$55/B76,0)</f>
        <v>2346.8576777526387</v>
      </c>
      <c r="D76" s="32">
        <f>IF(E76&lt;&gt;0,B76/E76,0)</f>
        <v>5.5459318840439614E-2</v>
      </c>
      <c r="E76" s="44">
        <f>'City of Winnipeg'!E76</f>
        <v>384.08014099999997</v>
      </c>
    </row>
    <row r="77" spans="1:5" ht="15" customHeight="1" thickTop="1" x14ac:dyDescent="0.25">
      <c r="A77" s="35" t="s">
        <v>415</v>
      </c>
    </row>
    <row r="78" spans="1:5" ht="12.75" customHeight="1" x14ac:dyDescent="0.25">
      <c r="A78" s="35"/>
    </row>
    <row r="79" spans="1:5" ht="12.75" customHeight="1" thickBot="1" x14ac:dyDescent="0.3"/>
    <row r="80" spans="1:5" ht="12.75" customHeight="1" thickTop="1" x14ac:dyDescent="0.25">
      <c r="A80" s="45"/>
      <c r="B80" s="46"/>
      <c r="C80" s="46"/>
      <c r="D80" s="46"/>
      <c r="E80" s="47"/>
    </row>
    <row r="81" spans="1:5" ht="28.5" customHeight="1" x14ac:dyDescent="0.25">
      <c r="A81" s="721" t="s">
        <v>549</v>
      </c>
      <c r="B81" s="722"/>
      <c r="C81" s="722"/>
      <c r="D81" s="722"/>
      <c r="E81" s="723"/>
    </row>
    <row r="82" spans="1:5" ht="14.4" customHeight="1" x14ac:dyDescent="0.25">
      <c r="A82" s="48"/>
      <c r="B82" s="49"/>
      <c r="C82" s="49"/>
      <c r="D82" s="49"/>
      <c r="E82" s="50"/>
    </row>
    <row r="83" spans="1:5" ht="15" customHeight="1" x14ac:dyDescent="0.25">
      <c r="A83" s="734" t="s">
        <v>42</v>
      </c>
      <c r="B83" s="735"/>
      <c r="C83" s="735"/>
      <c r="D83" s="735"/>
      <c r="E83" s="736"/>
    </row>
    <row r="84" spans="1:5" ht="16.5" customHeight="1" x14ac:dyDescent="0.25">
      <c r="A84" s="48"/>
      <c r="B84" s="49"/>
      <c r="C84" s="49"/>
      <c r="D84" s="49"/>
      <c r="E84" s="50"/>
    </row>
    <row r="85" spans="1:5" ht="29.25" customHeight="1" x14ac:dyDescent="0.25">
      <c r="A85" s="721" t="s">
        <v>43</v>
      </c>
      <c r="B85" s="722"/>
      <c r="C85" s="722"/>
      <c r="D85" s="722"/>
      <c r="E85" s="723"/>
    </row>
    <row r="86" spans="1:5" s="51" customFormat="1" ht="13.8" x14ac:dyDescent="0.25">
      <c r="A86" s="746" t="s">
        <v>44</v>
      </c>
      <c r="B86" s="747"/>
      <c r="C86" s="747"/>
      <c r="D86" s="747"/>
      <c r="E86" s="748"/>
    </row>
    <row r="87" spans="1:5" s="51" customFormat="1" ht="14.4" customHeight="1" x14ac:dyDescent="0.25">
      <c r="A87" s="368"/>
      <c r="B87" s="367"/>
      <c r="C87" s="367"/>
      <c r="D87" s="367"/>
      <c r="E87" s="369"/>
    </row>
    <row r="88" spans="1:5" ht="42" customHeight="1" x14ac:dyDescent="0.25">
      <c r="A88" s="715"/>
      <c r="B88" s="716"/>
      <c r="C88" s="716"/>
      <c r="D88" s="716"/>
      <c r="E88" s="717"/>
    </row>
    <row r="89" spans="1:5" ht="14.4" customHeight="1" x14ac:dyDescent="0.25">
      <c r="A89" s="276"/>
      <c r="B89" s="52"/>
      <c r="C89" s="52"/>
      <c r="D89" s="52"/>
      <c r="E89" s="277"/>
    </row>
    <row r="90" spans="1:5" ht="29.25" customHeight="1" x14ac:dyDescent="0.25">
      <c r="A90" s="718" t="s">
        <v>345</v>
      </c>
      <c r="B90" s="719"/>
      <c r="C90" s="719"/>
      <c r="D90" s="719"/>
      <c r="E90" s="720"/>
    </row>
    <row r="91" spans="1:5" ht="14.4" customHeight="1" x14ac:dyDescent="0.25">
      <c r="A91" s="53"/>
      <c r="B91" s="54"/>
      <c r="C91" s="54"/>
      <c r="D91" s="54"/>
      <c r="E91" s="55"/>
    </row>
    <row r="92" spans="1:5" ht="29.25" customHeight="1" x14ac:dyDescent="0.25">
      <c r="A92" s="721" t="s">
        <v>45</v>
      </c>
      <c r="B92" s="722"/>
      <c r="C92" s="722"/>
      <c r="D92" s="722"/>
      <c r="E92" s="723"/>
    </row>
    <row r="93" spans="1:5" ht="15" customHeight="1" x14ac:dyDescent="0.25">
      <c r="A93" s="53"/>
      <c r="B93" s="54"/>
      <c r="C93" s="54"/>
      <c r="D93" s="54"/>
      <c r="E93" s="55"/>
    </row>
    <row r="94" spans="1:5" ht="14.4" customHeight="1" x14ac:dyDescent="0.25">
      <c r="A94" s="743" t="s">
        <v>46</v>
      </c>
      <c r="B94" s="744"/>
      <c r="C94" s="744"/>
      <c r="D94" s="744"/>
      <c r="E94" s="745"/>
    </row>
    <row r="95" spans="1:5" ht="15" customHeight="1" thickBot="1" x14ac:dyDescent="0.3">
      <c r="A95" s="727"/>
      <c r="B95" s="728"/>
      <c r="C95" s="728"/>
      <c r="D95" s="728"/>
      <c r="E95" s="56"/>
    </row>
    <row r="96" spans="1:5" ht="13.65" customHeight="1" thickTop="1" x14ac:dyDescent="0.25">
      <c r="A96" s="751"/>
      <c r="B96" s="751"/>
      <c r="C96" s="751"/>
      <c r="D96" s="751"/>
      <c r="E96" s="751"/>
    </row>
    <row r="97" spans="1:5" ht="12.75" customHeight="1" thickBot="1" x14ac:dyDescent="0.3"/>
    <row r="98" spans="1:5" ht="45" customHeight="1" thickTop="1" thickBot="1" x14ac:dyDescent="0.3">
      <c r="A98" s="646" t="s">
        <v>47</v>
      </c>
      <c r="B98" s="661" t="s">
        <v>594</v>
      </c>
      <c r="C98" s="691"/>
      <c r="D98" s="662"/>
      <c r="E98" s="16" t="s">
        <v>21</v>
      </c>
    </row>
    <row r="99" spans="1:5" ht="15" thickTop="1" thickBot="1" x14ac:dyDescent="0.3">
      <c r="A99" s="77" t="s">
        <v>583</v>
      </c>
      <c r="B99" s="494" t="s">
        <v>313</v>
      </c>
      <c r="C99" s="20" t="s">
        <v>152</v>
      </c>
      <c r="D99" s="20" t="s">
        <v>48</v>
      </c>
      <c r="E99" s="20" t="s">
        <v>49</v>
      </c>
    </row>
    <row r="100" spans="1:5" ht="13.8" x14ac:dyDescent="0.25">
      <c r="A100" s="58" t="s">
        <v>50</v>
      </c>
      <c r="B100" s="59">
        <v>1035</v>
      </c>
      <c r="C100" s="60">
        <v>1075</v>
      </c>
      <c r="D100" s="61">
        <f t="shared" ref="D100:D120" si="1">IF((B$121+C$121)&lt;&gt;0,(B100+C100)/(B$121+C$121),0)</f>
        <v>4.2216886754701879E-2</v>
      </c>
      <c r="E100" s="62">
        <f>'City of Winnipeg'!F100</f>
        <v>5.3911520762349494E-2</v>
      </c>
    </row>
    <row r="101" spans="1:5" ht="14.4" customHeight="1" x14ac:dyDescent="0.25">
      <c r="A101" s="63" t="s">
        <v>51</v>
      </c>
      <c r="B101" s="29">
        <v>1305</v>
      </c>
      <c r="C101" s="64">
        <v>1170</v>
      </c>
      <c r="D101" s="65">
        <f t="shared" si="1"/>
        <v>4.9519807923169269E-2</v>
      </c>
      <c r="E101" s="66">
        <f>'City of Winnipeg'!F101</f>
        <v>5.7311957864444055E-2</v>
      </c>
    </row>
    <row r="102" spans="1:5" ht="14.4" customHeight="1" x14ac:dyDescent="0.25">
      <c r="A102" s="63" t="s">
        <v>52</v>
      </c>
      <c r="B102" s="29">
        <v>1270</v>
      </c>
      <c r="C102" s="64">
        <v>1285</v>
      </c>
      <c r="D102" s="65">
        <f t="shared" si="1"/>
        <v>5.1120448179271707E-2</v>
      </c>
      <c r="E102" s="66">
        <f>'City of Winnipeg'!F102</f>
        <v>5.7257659467604222E-2</v>
      </c>
    </row>
    <row r="103" spans="1:5" ht="14.4" customHeight="1" x14ac:dyDescent="0.25">
      <c r="A103" s="63" t="s">
        <v>53</v>
      </c>
      <c r="B103" s="29">
        <v>1415</v>
      </c>
      <c r="C103" s="64">
        <v>1410</v>
      </c>
      <c r="D103" s="65">
        <f t="shared" si="1"/>
        <v>5.6522609043617444E-2</v>
      </c>
      <c r="E103" s="66">
        <f>'City of Winnipeg'!F103</f>
        <v>5.7128700775109613E-2</v>
      </c>
    </row>
    <row r="104" spans="1:5" ht="14.4" customHeight="1" x14ac:dyDescent="0.25">
      <c r="A104" s="63" t="s">
        <v>54</v>
      </c>
      <c r="B104" s="29">
        <v>2155</v>
      </c>
      <c r="C104" s="64">
        <v>1855</v>
      </c>
      <c r="D104" s="65">
        <f t="shared" si="1"/>
        <v>8.0232092837134852E-2</v>
      </c>
      <c r="E104" s="66">
        <f>'City of Winnipeg'!F104</f>
        <v>7.6038117474581557E-2</v>
      </c>
    </row>
    <row r="105" spans="1:5" ht="14.4" customHeight="1" x14ac:dyDescent="0.25">
      <c r="A105" s="63" t="s">
        <v>55</v>
      </c>
      <c r="B105" s="29">
        <v>1730</v>
      </c>
      <c r="C105" s="64">
        <v>1660</v>
      </c>
      <c r="D105" s="65">
        <f t="shared" si="1"/>
        <v>6.7827130852340933E-2</v>
      </c>
      <c r="E105" s="66">
        <f>'City of Winnipeg'!F105</f>
        <v>7.4259844978077028E-2</v>
      </c>
    </row>
    <row r="106" spans="1:5" ht="14.4" customHeight="1" x14ac:dyDescent="0.25">
      <c r="A106" s="63" t="s">
        <v>56</v>
      </c>
      <c r="B106" s="29">
        <v>1670</v>
      </c>
      <c r="C106" s="64">
        <v>1630</v>
      </c>
      <c r="D106" s="65">
        <f t="shared" si="1"/>
        <v>6.6026410564225688E-2</v>
      </c>
      <c r="E106" s="66">
        <f>'City of Winnipeg'!F106</f>
        <v>7.4130886285582412E-2</v>
      </c>
    </row>
    <row r="107" spans="1:5" ht="14.4" customHeight="1" x14ac:dyDescent="0.25">
      <c r="A107" s="63" t="s">
        <v>57</v>
      </c>
      <c r="B107" s="29">
        <v>1620</v>
      </c>
      <c r="C107" s="64">
        <v>1705</v>
      </c>
      <c r="D107" s="65">
        <f t="shared" si="1"/>
        <v>6.6526610644257703E-2</v>
      </c>
      <c r="E107" s="66">
        <f>'City of Winnipeg'!F107</f>
        <v>7.2678404170116881E-2</v>
      </c>
    </row>
    <row r="108" spans="1:5" ht="14.4" customHeight="1" x14ac:dyDescent="0.25">
      <c r="A108" s="63" t="s">
        <v>58</v>
      </c>
      <c r="B108" s="29">
        <v>1500</v>
      </c>
      <c r="C108" s="64">
        <v>1650</v>
      </c>
      <c r="D108" s="65">
        <f t="shared" si="1"/>
        <v>6.3025210084033612E-2</v>
      </c>
      <c r="E108" s="66">
        <f>'City of Winnipeg'!F108</f>
        <v>6.7363948579418187E-2</v>
      </c>
    </row>
    <row r="109" spans="1:5" ht="14.4" customHeight="1" x14ac:dyDescent="0.25">
      <c r="A109" s="63" t="s">
        <v>59</v>
      </c>
      <c r="B109" s="29">
        <v>1650</v>
      </c>
      <c r="C109" s="64">
        <v>1570</v>
      </c>
      <c r="D109" s="65">
        <f t="shared" si="1"/>
        <v>6.4425770308123242E-2</v>
      </c>
      <c r="E109" s="66">
        <f>'City of Winnipeg'!F109</f>
        <v>6.2999714933416592E-2</v>
      </c>
    </row>
    <row r="110" spans="1:5" ht="14.4" customHeight="1" x14ac:dyDescent="0.25">
      <c r="A110" s="63" t="s">
        <v>60</v>
      </c>
      <c r="B110" s="29">
        <v>1525</v>
      </c>
      <c r="C110" s="64">
        <v>1655</v>
      </c>
      <c r="D110" s="65">
        <f t="shared" si="1"/>
        <v>6.3625450180072027E-2</v>
      </c>
      <c r="E110" s="66">
        <f>'City of Winnipeg'!F110</f>
        <v>5.9891131714336132E-2</v>
      </c>
    </row>
    <row r="111" spans="1:5" ht="14.4" customHeight="1" x14ac:dyDescent="0.25">
      <c r="A111" s="63" t="s">
        <v>61</v>
      </c>
      <c r="B111" s="29">
        <v>1500</v>
      </c>
      <c r="C111" s="64">
        <v>1820</v>
      </c>
      <c r="D111" s="65">
        <f t="shared" si="1"/>
        <v>6.6426570628251302E-2</v>
      </c>
      <c r="E111" s="66">
        <f>'City of Winnipeg'!F111</f>
        <v>6.4608304939796649E-2</v>
      </c>
    </row>
    <row r="112" spans="1:5" ht="14.4" customHeight="1" x14ac:dyDescent="0.25">
      <c r="A112" s="63" t="s">
        <v>62</v>
      </c>
      <c r="B112" s="29">
        <v>1620</v>
      </c>
      <c r="C112" s="64">
        <v>1625</v>
      </c>
      <c r="D112" s="65">
        <f t="shared" si="1"/>
        <v>6.4925970388155257E-2</v>
      </c>
      <c r="E112" s="66">
        <f>'City of Winnipeg'!F112</f>
        <v>6.1160356740467235E-2</v>
      </c>
    </row>
    <row r="113" spans="1:5" ht="14.4" customHeight="1" x14ac:dyDescent="0.25">
      <c r="A113" s="63" t="s">
        <v>63</v>
      </c>
      <c r="B113" s="29">
        <v>1235</v>
      </c>
      <c r="C113" s="64">
        <v>1640</v>
      </c>
      <c r="D113" s="65">
        <f t="shared" si="1"/>
        <v>5.7523009203681474E-2</v>
      </c>
      <c r="E113" s="66">
        <f>'City of Winnipeg'!F113</f>
        <v>5.3049533712517138E-2</v>
      </c>
    </row>
    <row r="114" spans="1:5" ht="14.4" customHeight="1" x14ac:dyDescent="0.25">
      <c r="A114" s="63" t="s">
        <v>64</v>
      </c>
      <c r="B114" s="29">
        <v>1185</v>
      </c>
      <c r="C114" s="64">
        <v>1400</v>
      </c>
      <c r="D114" s="65">
        <f t="shared" si="1"/>
        <v>5.1720688275310123E-2</v>
      </c>
      <c r="E114" s="66">
        <f>'City of Winnipeg'!F114</f>
        <v>4.4076723634734687E-2</v>
      </c>
    </row>
    <row r="115" spans="1:5" ht="14.4" customHeight="1" x14ac:dyDescent="0.25">
      <c r="A115" s="63" t="s">
        <v>65</v>
      </c>
      <c r="B115" s="29">
        <v>720</v>
      </c>
      <c r="C115" s="64">
        <v>1035</v>
      </c>
      <c r="D115" s="65">
        <f t="shared" si="1"/>
        <v>3.5114045618247297E-2</v>
      </c>
      <c r="E115" s="66">
        <f>'City of Winnipeg'!F115</f>
        <v>2.9070004208125756E-2</v>
      </c>
    </row>
    <row r="116" spans="1:5" ht="14.4" customHeight="1" x14ac:dyDescent="0.25">
      <c r="A116" s="63" t="s">
        <v>66</v>
      </c>
      <c r="B116" s="29">
        <v>410</v>
      </c>
      <c r="C116" s="64">
        <v>775</v>
      </c>
      <c r="D116" s="65">
        <f t="shared" si="1"/>
        <v>2.3709483793517408E-2</v>
      </c>
      <c r="E116" s="66">
        <f>'City of Winnipeg'!F116</f>
        <v>1.8699010411717593E-2</v>
      </c>
    </row>
    <row r="117" spans="1:5" ht="14.4" customHeight="1" x14ac:dyDescent="0.25">
      <c r="A117" s="63" t="s">
        <v>393</v>
      </c>
      <c r="B117" s="93">
        <v>425</v>
      </c>
      <c r="C117" s="322">
        <v>505</v>
      </c>
      <c r="D117" s="65">
        <f>IF((B$121+C$121)&lt;&gt;0,(B117+C117)/(B$121+C$121),0)</f>
        <v>1.8607442977190875E-2</v>
      </c>
      <c r="E117" s="66">
        <f>'City of Winnipeg'!F117</f>
        <v>1.0785019072311891E-2</v>
      </c>
    </row>
    <row r="118" spans="1:5" ht="14.4" customHeight="1" x14ac:dyDescent="0.25">
      <c r="A118" s="63" t="s">
        <v>394</v>
      </c>
      <c r="B118" s="93">
        <v>180</v>
      </c>
      <c r="C118" s="322">
        <v>260</v>
      </c>
      <c r="D118" s="65">
        <f>IF((B$121+C$121)&lt;&gt;0,(B118+C118)/(B$121+C$121),0)</f>
        <v>8.8035214085634261E-3</v>
      </c>
      <c r="E118" s="66">
        <f>'City of Winnipeg'!F118</f>
        <v>4.4728304396812685E-3</v>
      </c>
    </row>
    <row r="119" spans="1:5" ht="14.4" customHeight="1" x14ac:dyDescent="0.25">
      <c r="A119" s="63" t="s">
        <v>395</v>
      </c>
      <c r="B119" s="93">
        <v>55</v>
      </c>
      <c r="C119" s="322">
        <v>50</v>
      </c>
      <c r="D119" s="65">
        <f>IF((B$121+C$121)&lt;&gt;0,(B119+C119)/(B$121+C$121),0)</f>
        <v>2.1008403361344537E-3</v>
      </c>
      <c r="E119" s="66">
        <f>'City of Winnipeg'!F119</f>
        <v>1.0248822403518536E-3</v>
      </c>
    </row>
    <row r="120" spans="1:5" ht="15" customHeight="1" thickBot="1" x14ac:dyDescent="0.3">
      <c r="A120" s="67" t="s">
        <v>392</v>
      </c>
      <c r="B120" s="68">
        <v>0</v>
      </c>
      <c r="C120" s="69">
        <v>0</v>
      </c>
      <c r="D120" s="70">
        <f t="shared" si="1"/>
        <v>0</v>
      </c>
      <c r="E120" s="66">
        <f>'City of Winnipeg'!F120</f>
        <v>8.144759525974996E-5</v>
      </c>
    </row>
    <row r="121" spans="1:5" ht="15" customHeight="1" thickBot="1" x14ac:dyDescent="0.3">
      <c r="A121" s="229" t="s">
        <v>67</v>
      </c>
      <c r="B121" s="72">
        <f>SUM(B100:B120)</f>
        <v>24205</v>
      </c>
      <c r="C121" s="73">
        <f>SUM(C100:C120)</f>
        <v>25775</v>
      </c>
      <c r="D121" s="74">
        <f>SUM(D100:D120)</f>
        <v>1</v>
      </c>
      <c r="E121" s="75">
        <f>'City of Winnipeg'!F121</f>
        <v>0.99999999999999989</v>
      </c>
    </row>
    <row r="122" spans="1:5" ht="15" customHeight="1" thickTop="1" x14ac:dyDescent="0.25">
      <c r="A122" s="35"/>
    </row>
    <row r="123" spans="1:5" ht="12.75" customHeight="1" x14ac:dyDescent="0.25">
      <c r="A123" s="76"/>
    </row>
    <row r="124" spans="1:5" ht="12.75" customHeight="1" x14ac:dyDescent="0.25"/>
    <row r="125" spans="1:5" ht="12.75" customHeight="1" x14ac:dyDescent="0.25"/>
    <row r="126" spans="1:5" ht="12.75" customHeight="1" thickBot="1" x14ac:dyDescent="0.3"/>
    <row r="127" spans="1:5" s="2" customFormat="1" ht="45" customHeight="1" thickTop="1" thickBot="1" x14ac:dyDescent="0.3">
      <c r="A127" s="651" t="s">
        <v>68</v>
      </c>
      <c r="B127" s="661" t="s">
        <v>594</v>
      </c>
      <c r="C127" s="662"/>
      <c r="D127" s="661" t="s">
        <v>21</v>
      </c>
      <c r="E127" s="662"/>
    </row>
    <row r="128" spans="1:5" s="2" customFormat="1" ht="20.25" customHeight="1" thickTop="1" thickBot="1" x14ac:dyDescent="0.3">
      <c r="A128" s="644" t="s">
        <v>69</v>
      </c>
      <c r="B128" s="78" t="s">
        <v>70</v>
      </c>
      <c r="C128" s="20" t="s">
        <v>48</v>
      </c>
      <c r="D128" s="78" t="s">
        <v>70</v>
      </c>
      <c r="E128" s="20" t="s">
        <v>49</v>
      </c>
    </row>
    <row r="129" spans="1:5" s="2" customFormat="1" ht="14.4" customHeight="1" x14ac:dyDescent="0.25">
      <c r="A129" s="63" t="s">
        <v>71</v>
      </c>
      <c r="B129" s="24">
        <v>44100</v>
      </c>
      <c r="C129" s="79">
        <f>IF(B$133&lt;&gt;0,B129/B$133,0)</f>
        <v>0.88226467940382114</v>
      </c>
      <c r="D129" s="80">
        <f>'City of Winnipeg'!E129</f>
        <v>651645</v>
      </c>
      <c r="E129" s="27">
        <f>'City of Winnipeg'!F129</f>
        <v>0.88458797418093704</v>
      </c>
    </row>
    <row r="130" spans="1:5" s="2" customFormat="1" ht="14.4" customHeight="1" x14ac:dyDescent="0.25">
      <c r="A130" s="63" t="s">
        <v>72</v>
      </c>
      <c r="B130" s="29">
        <v>5250</v>
      </c>
      <c r="C130" s="25">
        <f>IF(B$133&lt;&gt;0,B130/B$133,0)</f>
        <v>0.10503150945283585</v>
      </c>
      <c r="D130" s="81">
        <f>'City of Winnipeg'!E130</f>
        <v>71440</v>
      </c>
      <c r="E130" s="27">
        <f>'City of Winnipeg'!F130</f>
        <v>9.6977594971934325E-2</v>
      </c>
    </row>
    <row r="131" spans="1:5" s="2" customFormat="1" ht="14.4" customHeight="1" x14ac:dyDescent="0.25">
      <c r="A131" s="63" t="s">
        <v>73</v>
      </c>
      <c r="B131" s="29">
        <v>605</v>
      </c>
      <c r="C131" s="82">
        <f>IF(B$133&lt;&gt;0,B131/B$133,0)</f>
        <v>1.2103631089326798E-2</v>
      </c>
      <c r="D131" s="81">
        <f>'City of Winnipeg'!E131</f>
        <v>12350</v>
      </c>
      <c r="E131" s="27">
        <f>'City of Winnipeg'!F131</f>
        <v>1.6764743811637582E-2</v>
      </c>
    </row>
    <row r="132" spans="1:5" s="2" customFormat="1" ht="15" customHeight="1" thickBot="1" x14ac:dyDescent="0.3">
      <c r="A132" s="67" t="s">
        <v>74</v>
      </c>
      <c r="B132" s="68">
        <v>30</v>
      </c>
      <c r="C132" s="82">
        <f>IF(B$133&lt;&gt;0,B132/B$133,0)</f>
        <v>6.0018005401620488E-4</v>
      </c>
      <c r="D132" s="81">
        <f>'City of Winnipeg'!E132</f>
        <v>1230</v>
      </c>
      <c r="E132" s="27">
        <f>'City of Winnipeg'!F132</f>
        <v>1.6696870354910305E-3</v>
      </c>
    </row>
    <row r="133" spans="1:5" s="2" customFormat="1" ht="15" customHeight="1" thickBot="1" x14ac:dyDescent="0.3">
      <c r="A133" s="393" t="s">
        <v>67</v>
      </c>
      <c r="B133" s="83">
        <f>SUM(B129:B132)</f>
        <v>49985</v>
      </c>
      <c r="C133" s="84">
        <f>SUM(C129:C132)</f>
        <v>0.99999999999999989</v>
      </c>
      <c r="D133" s="85">
        <f>'City of Winnipeg'!E133</f>
        <v>736665</v>
      </c>
      <c r="E133" s="86">
        <f>'City of Winnipeg'!F133</f>
        <v>1</v>
      </c>
    </row>
    <row r="134" spans="1:5" ht="12.75" customHeight="1" thickTop="1" x14ac:dyDescent="0.25"/>
    <row r="135" spans="1:5" ht="12.75" customHeight="1" thickBot="1" x14ac:dyDescent="0.3"/>
    <row r="136" spans="1:5" s="2" customFormat="1" ht="18.600000000000001" thickTop="1" thickBot="1" x14ac:dyDescent="0.3">
      <c r="A136" s="645" t="s">
        <v>397</v>
      </c>
      <c r="B136" s="78" t="s">
        <v>70</v>
      </c>
      <c r="C136" s="87" t="s">
        <v>48</v>
      </c>
      <c r="D136" s="88" t="s">
        <v>75</v>
      </c>
      <c r="E136" s="89" t="s">
        <v>76</v>
      </c>
    </row>
    <row r="137" spans="1:5" s="2" customFormat="1" ht="14.4" customHeight="1" x14ac:dyDescent="0.25">
      <c r="A137" s="90" t="s">
        <v>77</v>
      </c>
      <c r="B137" s="59">
        <v>865</v>
      </c>
      <c r="C137" s="91">
        <f t="shared" ref="C137:C167" si="2">IF(B$168&lt;&gt;0,B137/B$168,0)</f>
        <v>7.3994867408041065E-2</v>
      </c>
      <c r="D137" s="65">
        <f t="shared" ref="D137:D167" si="3">IF(B$51&lt;&gt;0,B137/B$51,0)</f>
        <v>1.7303460692138426E-2</v>
      </c>
      <c r="E137" s="92">
        <f>'City of Winnipeg'!F137</f>
        <v>6.1052588711210054E-2</v>
      </c>
    </row>
    <row r="138" spans="1:5" s="2" customFormat="1" ht="14.4" customHeight="1" x14ac:dyDescent="0.25">
      <c r="A138" s="90" t="s">
        <v>400</v>
      </c>
      <c r="B138" s="29">
        <v>1125</v>
      </c>
      <c r="C138" s="91">
        <f t="shared" si="2"/>
        <v>9.6236099230111199E-2</v>
      </c>
      <c r="D138" s="65">
        <f t="shared" si="3"/>
        <v>2.2504500900180035E-2</v>
      </c>
      <c r="E138" s="92">
        <f>'City of Winnipeg'!F138</f>
        <v>4.1884994434338775E-2</v>
      </c>
    </row>
    <row r="139" spans="1:5" s="2" customFormat="1" ht="14.4" customHeight="1" x14ac:dyDescent="0.25">
      <c r="A139" s="90" t="s">
        <v>88</v>
      </c>
      <c r="B139" s="93">
        <v>1010</v>
      </c>
      <c r="C139" s="91">
        <f t="shared" si="2"/>
        <v>8.6398631308810953E-2</v>
      </c>
      <c r="D139" s="65">
        <f t="shared" si="3"/>
        <v>2.0204040808161631E-2</v>
      </c>
      <c r="E139" s="92">
        <f>'City of Winnipeg'!F139</f>
        <v>1.5047647490022534E-2</v>
      </c>
    </row>
    <row r="140" spans="1:5" s="2" customFormat="1" ht="14.4" customHeight="1" x14ac:dyDescent="0.25">
      <c r="A140" s="90" t="s">
        <v>78</v>
      </c>
      <c r="B140" s="93">
        <v>695</v>
      </c>
      <c r="C140" s="91">
        <f t="shared" si="2"/>
        <v>5.9452523524379811E-2</v>
      </c>
      <c r="D140" s="65">
        <f t="shared" si="3"/>
        <v>1.3902780556111223E-2</v>
      </c>
      <c r="E140" s="92">
        <f>'City of Winnipeg'!F140</f>
        <v>1.1056661146254717E-2</v>
      </c>
    </row>
    <row r="141" spans="1:5" s="2" customFormat="1" ht="14.4" customHeight="1" x14ac:dyDescent="0.25">
      <c r="A141" s="90" t="s">
        <v>80</v>
      </c>
      <c r="B141" s="93">
        <v>735</v>
      </c>
      <c r="C141" s="91">
        <f t="shared" si="2"/>
        <v>6.2874251497005984E-2</v>
      </c>
      <c r="D141" s="65">
        <f t="shared" si="3"/>
        <v>1.4702940588117623E-2</v>
      </c>
      <c r="E141" s="92">
        <f>'City of Winnipeg'!F141</f>
        <v>1.0472945456519969E-2</v>
      </c>
    </row>
    <row r="142" spans="1:5" s="2" customFormat="1" ht="14.4" customHeight="1" x14ac:dyDescent="0.25">
      <c r="A142" s="90" t="s">
        <v>82</v>
      </c>
      <c r="B142" s="93">
        <v>535</v>
      </c>
      <c r="C142" s="91">
        <f t="shared" si="2"/>
        <v>4.576561163387511E-2</v>
      </c>
      <c r="D142" s="65">
        <f t="shared" si="3"/>
        <v>1.0702140428085618E-2</v>
      </c>
      <c r="E142" s="92">
        <f>'City of Winnipeg'!F142</f>
        <v>8.368854016778433E-3</v>
      </c>
    </row>
    <row r="143" spans="1:5" s="2" customFormat="1" ht="14.4" customHeight="1" x14ac:dyDescent="0.25">
      <c r="A143" s="90" t="s">
        <v>551</v>
      </c>
      <c r="B143" s="93">
        <v>505</v>
      </c>
      <c r="C143" s="91">
        <f t="shared" si="2"/>
        <v>4.3199315654405476E-2</v>
      </c>
      <c r="D143" s="65">
        <f t="shared" si="3"/>
        <v>1.0102020404080815E-2</v>
      </c>
      <c r="E143" s="92">
        <f>'City of Winnipeg'!F143</f>
        <v>8.2738305324030082E-3</v>
      </c>
    </row>
    <row r="144" spans="1:5" s="2" customFormat="1" ht="14.4" customHeight="1" x14ac:dyDescent="0.25">
      <c r="A144" s="90" t="s">
        <v>79</v>
      </c>
      <c r="B144" s="93">
        <v>310</v>
      </c>
      <c r="C144" s="91">
        <f t="shared" si="2"/>
        <v>2.6518391787852865E-2</v>
      </c>
      <c r="D144" s="65">
        <f t="shared" si="3"/>
        <v>6.2012402480496097E-3</v>
      </c>
      <c r="E144" s="92">
        <f>'City of Winnipeg'!F144</f>
        <v>7.9751852957945322E-3</v>
      </c>
    </row>
    <row r="145" spans="1:5" s="2" customFormat="1" ht="14.4" customHeight="1" x14ac:dyDescent="0.25">
      <c r="A145" s="90" t="s">
        <v>86</v>
      </c>
      <c r="B145" s="93">
        <v>250</v>
      </c>
      <c r="C145" s="91">
        <f t="shared" si="2"/>
        <v>2.1385799828913601E-2</v>
      </c>
      <c r="D145" s="65">
        <f t="shared" si="3"/>
        <v>5.0010002000400082E-3</v>
      </c>
      <c r="E145" s="92">
        <f>'City of Winnipeg'!F145</f>
        <v>7.7376265848559719E-3</v>
      </c>
    </row>
    <row r="146" spans="1:5" s="2" customFormat="1" ht="14.4" customHeight="1" x14ac:dyDescent="0.25">
      <c r="A146" s="90" t="s">
        <v>83</v>
      </c>
      <c r="B146" s="93">
        <v>475</v>
      </c>
      <c r="C146" s="91">
        <f t="shared" si="2"/>
        <v>4.0633019674935843E-2</v>
      </c>
      <c r="D146" s="65">
        <f t="shared" si="3"/>
        <v>9.5019003800760147E-3</v>
      </c>
      <c r="E146" s="92">
        <f>'City of Winnipeg'!F146</f>
        <v>7.5475796161051231E-3</v>
      </c>
    </row>
    <row r="147" spans="1:5" s="2" customFormat="1" ht="14.4" customHeight="1" x14ac:dyDescent="0.25">
      <c r="A147" s="90" t="s">
        <v>85</v>
      </c>
      <c r="B147" s="93">
        <v>185</v>
      </c>
      <c r="C147" s="91">
        <f t="shared" si="2"/>
        <v>1.5825491873396064E-2</v>
      </c>
      <c r="D147" s="65">
        <f t="shared" si="3"/>
        <v>3.700740148029606E-3</v>
      </c>
      <c r="E147" s="92">
        <f>'City of Winnipeg'!F147</f>
        <v>6.0747156082860479E-3</v>
      </c>
    </row>
    <row r="148" spans="1:5" s="2" customFormat="1" ht="14.4" customHeight="1" x14ac:dyDescent="0.25">
      <c r="A148" s="90" t="s">
        <v>81</v>
      </c>
      <c r="B148" s="93">
        <v>190</v>
      </c>
      <c r="C148" s="91">
        <f t="shared" si="2"/>
        <v>1.6253207869974338E-2</v>
      </c>
      <c r="D148" s="65">
        <f t="shared" si="3"/>
        <v>3.8007601520304059E-3</v>
      </c>
      <c r="E148" s="92">
        <f>'City of Winnipeg'!F148</f>
        <v>5.5860234029267231E-3</v>
      </c>
    </row>
    <row r="149" spans="1:5" s="2" customFormat="1" ht="14.4" customHeight="1" x14ac:dyDescent="0.25">
      <c r="A149" s="90" t="s">
        <v>90</v>
      </c>
      <c r="B149" s="29">
        <v>290</v>
      </c>
      <c r="C149" s="91">
        <f t="shared" si="2"/>
        <v>2.4807527801539778E-2</v>
      </c>
      <c r="D149" s="65">
        <f t="shared" si="3"/>
        <v>5.8011602320464095E-3</v>
      </c>
      <c r="E149" s="92">
        <f>'City of Winnipeg'!F149</f>
        <v>4.5882768169847694E-3</v>
      </c>
    </row>
    <row r="150" spans="1:5" s="2" customFormat="1" ht="14.4" customHeight="1" x14ac:dyDescent="0.25">
      <c r="A150" s="90" t="s">
        <v>91</v>
      </c>
      <c r="B150" s="29">
        <v>310</v>
      </c>
      <c r="C150" s="91">
        <f t="shared" si="2"/>
        <v>2.6518391787852865E-2</v>
      </c>
      <c r="D150" s="65">
        <f t="shared" si="3"/>
        <v>6.2012402480496097E-3</v>
      </c>
      <c r="E150" s="92">
        <f>'City of Winnipeg'!F150</f>
        <v>4.3778676730106157E-3</v>
      </c>
    </row>
    <row r="151" spans="1:5" s="2" customFormat="1" ht="14.4" customHeight="1" x14ac:dyDescent="0.25">
      <c r="A151" s="90" t="s">
        <v>87</v>
      </c>
      <c r="B151" s="29">
        <v>530</v>
      </c>
      <c r="C151" s="91">
        <f t="shared" si="2"/>
        <v>4.5337895637296836E-2</v>
      </c>
      <c r="D151" s="65">
        <f t="shared" si="3"/>
        <v>1.0602120424084817E-2</v>
      </c>
      <c r="E151" s="92">
        <f>'City of Winnipeg'!F151</f>
        <v>4.2285450547063777E-3</v>
      </c>
    </row>
    <row r="152" spans="1:5" s="2" customFormat="1" ht="14.4" customHeight="1" x14ac:dyDescent="0.25">
      <c r="A152" s="90" t="s">
        <v>94</v>
      </c>
      <c r="B152" s="29">
        <v>460</v>
      </c>
      <c r="C152" s="91">
        <f t="shared" si="2"/>
        <v>3.9349871685201029E-2</v>
      </c>
      <c r="D152" s="65">
        <f t="shared" si="3"/>
        <v>9.2018403680736143E-3</v>
      </c>
      <c r="E152" s="92">
        <f>'City of Winnipeg'!F152</f>
        <v>4.1946080960008686E-3</v>
      </c>
    </row>
    <row r="153" spans="1:5" s="2" customFormat="1" ht="14.4" customHeight="1" x14ac:dyDescent="0.25">
      <c r="A153" s="90" t="s">
        <v>95</v>
      </c>
      <c r="B153" s="29">
        <v>0</v>
      </c>
      <c r="C153" s="91">
        <f t="shared" si="2"/>
        <v>0</v>
      </c>
      <c r="D153" s="65">
        <f t="shared" si="3"/>
        <v>0</v>
      </c>
      <c r="E153" s="92">
        <f>'City of Winnipeg'!F153</f>
        <v>3.9163250346156975E-3</v>
      </c>
    </row>
    <row r="154" spans="1:5" s="2" customFormat="1" ht="14.4" customHeight="1" x14ac:dyDescent="0.25">
      <c r="A154" s="90" t="s">
        <v>84</v>
      </c>
      <c r="B154" s="29">
        <v>495</v>
      </c>
      <c r="C154" s="91">
        <f t="shared" si="2"/>
        <v>4.2343883661248929E-2</v>
      </c>
      <c r="D154" s="65">
        <f t="shared" si="3"/>
        <v>9.9019803960792158E-3</v>
      </c>
      <c r="E154" s="92">
        <f>'City of Winnipeg'!F154</f>
        <v>3.8823880759101892E-3</v>
      </c>
    </row>
    <row r="155" spans="1:5" s="2" customFormat="1" ht="14.4" customHeight="1" x14ac:dyDescent="0.25">
      <c r="A155" s="90" t="s">
        <v>401</v>
      </c>
      <c r="B155" s="29">
        <v>145</v>
      </c>
      <c r="C155" s="91">
        <f t="shared" si="2"/>
        <v>1.2403763900769889E-2</v>
      </c>
      <c r="D155" s="65">
        <f t="shared" si="3"/>
        <v>2.9005801160232048E-3</v>
      </c>
      <c r="E155" s="92">
        <f>'City of Winnipeg'!F155</f>
        <v>2.6199332120652678E-3</v>
      </c>
    </row>
    <row r="156" spans="1:5" s="2" customFormat="1" ht="14.4" customHeight="1" x14ac:dyDescent="0.25">
      <c r="A156" s="90" t="s">
        <v>92</v>
      </c>
      <c r="B156" s="29">
        <v>55</v>
      </c>
      <c r="C156" s="91">
        <f t="shared" si="2"/>
        <v>4.704875962360992E-3</v>
      </c>
      <c r="D156" s="65">
        <f t="shared" si="3"/>
        <v>1.1002200440088017E-3</v>
      </c>
      <c r="E156" s="92">
        <f>'City of Winnipeg'!F156</f>
        <v>2.3280753671978934E-3</v>
      </c>
    </row>
    <row r="157" spans="1:5" s="2" customFormat="1" ht="14.4" customHeight="1" x14ac:dyDescent="0.25">
      <c r="A157" s="90" t="s">
        <v>402</v>
      </c>
      <c r="B157" s="29">
        <v>115</v>
      </c>
      <c r="C157" s="91">
        <f t="shared" si="2"/>
        <v>9.8374679213002574E-3</v>
      </c>
      <c r="D157" s="65">
        <f t="shared" si="3"/>
        <v>2.3004600920184036E-3</v>
      </c>
      <c r="E157" s="92">
        <f>'City of Winnipeg'!F157</f>
        <v>1.9072570792495859E-3</v>
      </c>
    </row>
    <row r="158" spans="1:5" s="2" customFormat="1" ht="14.4" customHeight="1" x14ac:dyDescent="0.25">
      <c r="A158" s="90" t="s">
        <v>96</v>
      </c>
      <c r="B158" s="29">
        <v>85</v>
      </c>
      <c r="C158" s="91">
        <f t="shared" si="2"/>
        <v>7.2711719418306247E-3</v>
      </c>
      <c r="D158" s="65">
        <f t="shared" si="3"/>
        <v>1.7003400680136026E-3</v>
      </c>
      <c r="E158" s="92">
        <f>'City of Winnipeg'!F158</f>
        <v>1.8733201205440773E-3</v>
      </c>
    </row>
    <row r="159" spans="1:5" s="2" customFormat="1" ht="14.4" customHeight="1" x14ac:dyDescent="0.25">
      <c r="A159" s="90" t="s">
        <v>552</v>
      </c>
      <c r="B159" s="29">
        <v>220</v>
      </c>
      <c r="C159" s="91">
        <f t="shared" si="2"/>
        <v>1.8819503849443968E-2</v>
      </c>
      <c r="D159" s="65">
        <f t="shared" si="3"/>
        <v>4.4008801760352066E-3</v>
      </c>
      <c r="E159" s="92">
        <f>'City of Winnipeg'!F159</f>
        <v>1.7782966361686531E-3</v>
      </c>
    </row>
    <row r="160" spans="1:5" s="2" customFormat="1" ht="14.4" customHeight="1" x14ac:dyDescent="0.25">
      <c r="A160" s="90" t="s">
        <v>553</v>
      </c>
      <c r="B160" s="93">
        <v>190</v>
      </c>
      <c r="C160" s="91">
        <f t="shared" si="2"/>
        <v>1.6253207869974338E-2</v>
      </c>
      <c r="D160" s="65">
        <f t="shared" si="3"/>
        <v>3.8007601520304059E-3</v>
      </c>
      <c r="E160" s="92">
        <f>'City of Winnipeg'!F160</f>
        <v>1.6086118426411099E-3</v>
      </c>
    </row>
    <row r="161" spans="1:5" s="2" customFormat="1" ht="14.4" customHeight="1" x14ac:dyDescent="0.25">
      <c r="A161" s="90" t="s">
        <v>97</v>
      </c>
      <c r="B161" s="93">
        <v>10</v>
      </c>
      <c r="C161" s="91">
        <f t="shared" si="2"/>
        <v>8.5543199315654401E-4</v>
      </c>
      <c r="D161" s="65">
        <f t="shared" si="3"/>
        <v>2.0004000800160032E-4</v>
      </c>
      <c r="E161" s="92">
        <f>'City of Winnipeg'!F161</f>
        <v>1.527163141747889E-3</v>
      </c>
    </row>
    <row r="162" spans="1:5" s="2" customFormat="1" ht="14.4" customHeight="1" x14ac:dyDescent="0.25">
      <c r="A162" s="90" t="s">
        <v>89</v>
      </c>
      <c r="B162" s="93">
        <v>100</v>
      </c>
      <c r="C162" s="91">
        <f t="shared" si="2"/>
        <v>8.5543199315654406E-3</v>
      </c>
      <c r="D162" s="65">
        <f t="shared" si="3"/>
        <v>2.0004000800160032E-3</v>
      </c>
      <c r="E162" s="92">
        <f>'City of Winnipeg'!F162</f>
        <v>1.45250183259577E-3</v>
      </c>
    </row>
    <row r="163" spans="1:5" s="2" customFormat="1" ht="14.4" customHeight="1" x14ac:dyDescent="0.25">
      <c r="A163" s="90" t="s">
        <v>554</v>
      </c>
      <c r="B163" s="93">
        <v>120</v>
      </c>
      <c r="C163" s="91">
        <f t="shared" si="2"/>
        <v>1.0265183917878529E-2</v>
      </c>
      <c r="D163" s="65">
        <f t="shared" si="3"/>
        <v>2.4004800960192038E-3</v>
      </c>
      <c r="E163" s="92">
        <f>'City of Winnipeg'!F163</f>
        <v>1.3642657399614475E-3</v>
      </c>
    </row>
    <row r="164" spans="1:5" s="2" customFormat="1" ht="14.4" customHeight="1" x14ac:dyDescent="0.25">
      <c r="A164" s="90" t="s">
        <v>93</v>
      </c>
      <c r="B164" s="93">
        <v>225</v>
      </c>
      <c r="C164" s="91">
        <f t="shared" si="2"/>
        <v>1.9247219846022241E-2</v>
      </c>
      <c r="D164" s="65">
        <f t="shared" si="3"/>
        <v>4.5009001800360073E-3</v>
      </c>
      <c r="E164" s="92">
        <f>'City of Winnipeg'!F164</f>
        <v>1.3439035647381423E-3</v>
      </c>
    </row>
    <row r="165" spans="1:5" s="2" customFormat="1" ht="14.4" customHeight="1" x14ac:dyDescent="0.25">
      <c r="A165" s="90" t="s">
        <v>555</v>
      </c>
      <c r="B165" s="93">
        <v>25</v>
      </c>
      <c r="C165" s="91">
        <f t="shared" si="2"/>
        <v>2.1385799828913601E-3</v>
      </c>
      <c r="D165" s="65">
        <f t="shared" si="3"/>
        <v>5.001000200040008E-4</v>
      </c>
      <c r="E165" s="92">
        <f>'City of Winnipeg'!F165</f>
        <v>1.3167539977737355E-3</v>
      </c>
    </row>
    <row r="166" spans="1:5" s="2" customFormat="1" ht="14.4" customHeight="1" x14ac:dyDescent="0.25">
      <c r="A166" s="90" t="s">
        <v>556</v>
      </c>
      <c r="B166" s="93">
        <v>0</v>
      </c>
      <c r="C166" s="91">
        <f t="shared" si="2"/>
        <v>0</v>
      </c>
      <c r="D166" s="65">
        <f t="shared" si="3"/>
        <v>0</v>
      </c>
      <c r="E166" s="92">
        <f>'City of Winnipeg'!F166</f>
        <v>1.1810061629517008E-3</v>
      </c>
    </row>
    <row r="167" spans="1:5" s="2" customFormat="1" ht="16.8" thickBot="1" x14ac:dyDescent="0.3">
      <c r="A167" s="94" t="s">
        <v>435</v>
      </c>
      <c r="B167" s="93">
        <v>1435</v>
      </c>
      <c r="C167" s="91">
        <f t="shared" si="2"/>
        <v>0.12275449101796407</v>
      </c>
      <c r="D167" s="65">
        <f t="shared" si="3"/>
        <v>2.8705741148229647E-2</v>
      </c>
      <c r="E167" s="92">
        <f>'City of Winnipeg'!F167</f>
        <v>2.7169929139630223E-2</v>
      </c>
    </row>
    <row r="168" spans="1:5" s="2" customFormat="1" ht="15" customHeight="1" thickBot="1" x14ac:dyDescent="0.3">
      <c r="A168" s="394" t="s">
        <v>67</v>
      </c>
      <c r="B168" s="95">
        <f>SUM(B137:B167)</f>
        <v>11690</v>
      </c>
      <c r="C168" s="84">
        <f>SUM(C137:C167)</f>
        <v>1</v>
      </c>
      <c r="D168" s="74">
        <f>SUM(D137:D167)</f>
        <v>0.23384676935387075</v>
      </c>
      <c r="E168" s="75">
        <f>'City of Winnipeg'!F168</f>
        <v>0.26373768088398986</v>
      </c>
    </row>
    <row r="169" spans="1:5" s="2" customFormat="1" ht="15" customHeight="1" thickTop="1" x14ac:dyDescent="0.25">
      <c r="A169" s="96" t="s">
        <v>98</v>
      </c>
    </row>
    <row r="170" spans="1:5" s="2" customFormat="1" ht="14.4" customHeight="1" x14ac:dyDescent="0.25">
      <c r="A170" s="96" t="s">
        <v>99</v>
      </c>
    </row>
    <row r="171" spans="1:5" ht="14.4" customHeight="1" x14ac:dyDescent="0.25">
      <c r="A171" s="96" t="s">
        <v>436</v>
      </c>
    </row>
    <row r="172" spans="1:5" ht="14.4" customHeight="1" x14ac:dyDescent="0.25">
      <c r="A172" s="637" t="s">
        <v>100</v>
      </c>
      <c r="B172" s="470"/>
      <c r="C172" s="470"/>
      <c r="D172" s="470"/>
      <c r="E172" s="470"/>
    </row>
    <row r="173" spans="1:5" s="2" customFormat="1" x14ac:dyDescent="0.25"/>
    <row r="174" spans="1:5" ht="12.75" customHeight="1" x14ac:dyDescent="0.25"/>
    <row r="175" spans="1:5" ht="12.75" customHeight="1" x14ac:dyDescent="0.25"/>
    <row r="176" spans="1:5" ht="12.75" customHeight="1" thickBot="1" x14ac:dyDescent="0.3"/>
    <row r="177" spans="1:5" s="2" customFormat="1" ht="45" customHeight="1" thickTop="1" thickBot="1" x14ac:dyDescent="0.3">
      <c r="A177" s="636" t="s">
        <v>546</v>
      </c>
      <c r="B177" s="661" t="s">
        <v>594</v>
      </c>
      <c r="C177" s="691"/>
      <c r="D177" s="662"/>
      <c r="E177" s="16" t="s">
        <v>21</v>
      </c>
    </row>
    <row r="178" spans="1:5" s="2" customFormat="1" ht="20.25" customHeight="1" thickTop="1" thickBot="1" x14ac:dyDescent="0.3">
      <c r="A178" s="383" t="s">
        <v>544</v>
      </c>
      <c r="B178" s="279" t="s">
        <v>70</v>
      </c>
      <c r="C178" s="280" t="s">
        <v>48</v>
      </c>
      <c r="D178" s="281" t="s">
        <v>337</v>
      </c>
      <c r="E178" s="282" t="s">
        <v>338</v>
      </c>
    </row>
    <row r="179" spans="1:5" s="2" customFormat="1" ht="14.4" customHeight="1" x14ac:dyDescent="0.25">
      <c r="A179" s="58" t="s">
        <v>101</v>
      </c>
      <c r="B179" s="93">
        <v>1975</v>
      </c>
      <c r="C179" s="91">
        <f>IF(B$184 &lt;&gt; 0,B179/B$184,0)</f>
        <v>0.63607085346215786</v>
      </c>
      <c r="D179" s="65">
        <f>IF(B$51&lt;&gt;0,B179/B$51,0)</f>
        <v>3.9507901580316064E-2</v>
      </c>
      <c r="E179" s="27">
        <f>'City of Winnipeg'!F179</f>
        <v>6.5043575054977876E-2</v>
      </c>
    </row>
    <row r="180" spans="1:5" s="2" customFormat="1" ht="14.4" customHeight="1" x14ac:dyDescent="0.25">
      <c r="A180" s="63" t="s">
        <v>102</v>
      </c>
      <c r="B180" s="93">
        <v>1025</v>
      </c>
      <c r="C180" s="91">
        <f>IF(B$184 &lt;&gt; 0,B180/B$184,0)</f>
        <v>0.33011272141706927</v>
      </c>
      <c r="D180" s="65">
        <f>IF(B$51&lt;&gt;0,B180/B$51,0)</f>
        <v>2.0504100820164031E-2</v>
      </c>
      <c r="E180" s="27">
        <f>'City of Winnipeg'!F180</f>
        <v>5.4692802649797735E-2</v>
      </c>
    </row>
    <row r="181" spans="1:5" s="2" customFormat="1" ht="14.4" customHeight="1" x14ac:dyDescent="0.25">
      <c r="A181" s="63" t="s">
        <v>103</v>
      </c>
      <c r="B181" s="93">
        <v>10</v>
      </c>
      <c r="C181" s="91">
        <f>IF(B$184 &lt;&gt; 0,B181/B$184,0)</f>
        <v>3.2206119162640902E-3</v>
      </c>
      <c r="D181" s="65">
        <f>IF(B$51&lt;&gt;0,B181/B$51,0)</f>
        <v>2.0004000800160032E-4</v>
      </c>
      <c r="E181" s="27">
        <f>'City of Winnipeg'!F181</f>
        <v>6.1765264844025733E-4</v>
      </c>
    </row>
    <row r="182" spans="1:5" s="2" customFormat="1" ht="14.4" customHeight="1" x14ac:dyDescent="0.25">
      <c r="A182" s="63" t="s">
        <v>547</v>
      </c>
      <c r="B182" s="93">
        <v>45</v>
      </c>
      <c r="C182" s="91">
        <f>IF(B$184 &lt;&gt; 0,B182/B$184,0)</f>
        <v>1.4492753623188406E-2</v>
      </c>
      <c r="D182" s="65">
        <f>IF(B$51&lt;&gt;0,B182/B$51,0)</f>
        <v>9.0018003600720144E-4</v>
      </c>
      <c r="E182" s="27">
        <f>'City of Winnipeg'!F182</f>
        <v>2.1719653571525533E-3</v>
      </c>
    </row>
    <row r="183" spans="1:5" s="2" customFormat="1" ht="15" customHeight="1" thickBot="1" x14ac:dyDescent="0.3">
      <c r="A183" s="67" t="s">
        <v>105</v>
      </c>
      <c r="B183" s="93">
        <v>50</v>
      </c>
      <c r="C183" s="91">
        <f>IF(B$184 &lt;&gt; 0,B183/B$184,0)</f>
        <v>1.610305958132045E-2</v>
      </c>
      <c r="D183" s="65">
        <f>IF(B$51&lt;&gt;0,B183/B$51,0)</f>
        <v>1.0002000400080016E-3</v>
      </c>
      <c r="E183" s="97">
        <f>'City of Winnipeg'!F183</f>
        <v>1.004533977683056E-3</v>
      </c>
    </row>
    <row r="184" spans="1:5" s="2" customFormat="1" ht="15" customHeight="1" thickBot="1" x14ac:dyDescent="0.3">
      <c r="A184" s="375" t="s">
        <v>67</v>
      </c>
      <c r="B184" s="95">
        <f>SUM(B179:B183)</f>
        <v>3105</v>
      </c>
      <c r="C184" s="84">
        <f>SUM(C179:C183)</f>
        <v>1</v>
      </c>
      <c r="D184" s="74">
        <f>SUM(D179:D183)</f>
        <v>6.2112422484496901E-2</v>
      </c>
      <c r="E184" s="75">
        <f>'City of Winnipeg'!F184</f>
        <v>0.12353052968805148</v>
      </c>
    </row>
    <row r="185" spans="1:5" s="2" customFormat="1" ht="15" customHeight="1" thickTop="1" x14ac:dyDescent="0.25">
      <c r="A185" s="96" t="s">
        <v>98</v>
      </c>
    </row>
    <row r="186" spans="1:5" s="2" customFormat="1" ht="14.4" customHeight="1" x14ac:dyDescent="0.25">
      <c r="A186" s="96" t="s">
        <v>99</v>
      </c>
    </row>
    <row r="187" spans="1:5" ht="12.75" customHeight="1" x14ac:dyDescent="0.25"/>
    <row r="188" spans="1:5" ht="12.75" customHeight="1" x14ac:dyDescent="0.25"/>
    <row r="189" spans="1:5" s="2" customFormat="1" ht="12.75" customHeight="1" thickBot="1" x14ac:dyDescent="0.3"/>
    <row r="190" spans="1:5" s="2" customFormat="1" ht="20.25" customHeight="1" thickTop="1" thickBot="1" x14ac:dyDescent="0.3">
      <c r="A190" s="383" t="s">
        <v>592</v>
      </c>
      <c r="B190" s="279" t="s">
        <v>70</v>
      </c>
      <c r="C190" s="280" t="s">
        <v>48</v>
      </c>
      <c r="D190" s="281" t="s">
        <v>76</v>
      </c>
      <c r="E190" s="282" t="s">
        <v>106</v>
      </c>
    </row>
    <row r="191" spans="1:5" s="2" customFormat="1" ht="14.4" customHeight="1" x14ac:dyDescent="0.25">
      <c r="A191" s="99" t="s">
        <v>545</v>
      </c>
      <c r="B191" s="93">
        <v>1600</v>
      </c>
      <c r="C191" s="91">
        <f>IF(B$194&lt;&gt;0,B191/B$194,0)</f>
        <v>0.48192771084337349</v>
      </c>
      <c r="D191" s="65">
        <f>IF(B$51&lt;&gt;0,B191/B$51,0)</f>
        <v>3.2006401280256051E-2</v>
      </c>
      <c r="E191" s="100">
        <f>'City of Winnipeg'!F191</f>
        <v>7.0432764097412642E-2</v>
      </c>
    </row>
    <row r="192" spans="1:5" s="2" customFormat="1" ht="14.4" customHeight="1" x14ac:dyDescent="0.25">
      <c r="A192" s="101" t="s">
        <v>108</v>
      </c>
      <c r="B192" s="93">
        <v>1710</v>
      </c>
      <c r="C192" s="91">
        <f>IF(B$194&lt;&gt;0,B192/B$194,0)</f>
        <v>0.51506024096385539</v>
      </c>
      <c r="D192" s="65">
        <f>IF(B$51&lt;&gt;0,B192/B$51,0)</f>
        <v>3.4206841368273656E-2</v>
      </c>
      <c r="E192" s="102">
        <f>'City of Winnipeg'!F192</f>
        <v>6.0197377351831241E-2</v>
      </c>
    </row>
    <row r="193" spans="1:5" s="2" customFormat="1" ht="15" customHeight="1" thickBot="1" x14ac:dyDescent="0.3">
      <c r="A193" s="101" t="s">
        <v>109</v>
      </c>
      <c r="B193" s="93">
        <v>10</v>
      </c>
      <c r="C193" s="91">
        <f>IF(B$194&lt;&gt;0,B193/B$194,0)</f>
        <v>3.0120481927710845E-3</v>
      </c>
      <c r="D193" s="65">
        <f>IF(B$51&lt;&gt;0,B193/B$51,0)</f>
        <v>2.0004000800160032E-4</v>
      </c>
      <c r="E193" s="102">
        <f>'City of Winnipeg'!F193</f>
        <v>8.4163657589661446E-4</v>
      </c>
    </row>
    <row r="194" spans="1:5" s="2" customFormat="1" ht="15" customHeight="1" thickBot="1" x14ac:dyDescent="0.3">
      <c r="A194" s="375" t="s">
        <v>67</v>
      </c>
      <c r="B194" s="95">
        <f>SUM(B191:B193)</f>
        <v>3320</v>
      </c>
      <c r="C194" s="84">
        <f>SUM(C191:C193)</f>
        <v>1</v>
      </c>
      <c r="D194" s="74">
        <f>SUM(D191:D193)</f>
        <v>6.6413282656531306E-2</v>
      </c>
      <c r="E194" s="75">
        <f>'City of Winnipeg'!F194</f>
        <v>0.13147177802514051</v>
      </c>
    </row>
    <row r="195" spans="1:5" s="2" customFormat="1" ht="16.2" thickTop="1" x14ac:dyDescent="0.25">
      <c r="A195" s="692" t="s">
        <v>580</v>
      </c>
      <c r="B195" s="692"/>
      <c r="C195" s="692"/>
      <c r="D195" s="692"/>
      <c r="E195" s="692"/>
    </row>
    <row r="196" spans="1:5" s="2" customFormat="1" ht="14.4" customHeight="1" x14ac:dyDescent="0.25">
      <c r="A196" s="96" t="s">
        <v>110</v>
      </c>
    </row>
    <row r="197" spans="1:5" s="2" customFormat="1" ht="14.4" customHeight="1" x14ac:dyDescent="0.25">
      <c r="A197" s="96" t="s">
        <v>111</v>
      </c>
    </row>
    <row r="198" spans="1:5" s="2" customFormat="1" x14ac:dyDescent="0.25">
      <c r="A198" s="637" t="s">
        <v>100</v>
      </c>
    </row>
    <row r="199" spans="1:5" s="2" customFormat="1" x14ac:dyDescent="0.25"/>
    <row r="200" spans="1:5" s="2" customFormat="1" ht="12.75" customHeight="1" thickBot="1" x14ac:dyDescent="0.3"/>
    <row r="201" spans="1:5" s="2" customFormat="1" ht="45" customHeight="1" thickTop="1" thickBot="1" x14ac:dyDescent="0.3">
      <c r="A201" s="636" t="s">
        <v>112</v>
      </c>
      <c r="B201" s="661" t="s">
        <v>594</v>
      </c>
      <c r="C201" s="691"/>
      <c r="D201" s="662"/>
      <c r="E201" s="16" t="s">
        <v>21</v>
      </c>
    </row>
    <row r="202" spans="1:5" s="2" customFormat="1" ht="20.25" customHeight="1" thickTop="1" thickBot="1" x14ac:dyDescent="0.3">
      <c r="A202" s="383" t="s">
        <v>113</v>
      </c>
      <c r="B202" s="279" t="s">
        <v>70</v>
      </c>
      <c r="C202" s="280" t="s">
        <v>48</v>
      </c>
      <c r="D202" s="281" t="s">
        <v>75</v>
      </c>
      <c r="E202" s="282" t="s">
        <v>76</v>
      </c>
    </row>
    <row r="203" spans="1:5" s="2" customFormat="1" ht="12.75" customHeight="1" x14ac:dyDescent="0.25">
      <c r="A203" s="155" t="s">
        <v>384</v>
      </c>
      <c r="B203" s="93">
        <v>1930</v>
      </c>
      <c r="C203" s="91">
        <f t="shared" ref="C203:C214" si="4">IF(B$215&lt;&gt;0,B203/B$215,0)</f>
        <v>0.14693566806242864</v>
      </c>
      <c r="D203" s="65">
        <f t="shared" ref="D203:D214" si="5">IF(B$51&lt;&gt;0,B203/B$51,0)</f>
        <v>3.8607721544308859E-2</v>
      </c>
      <c r="E203" s="100">
        <f>'City of Winnipeg'!F203</f>
        <v>0.11308473379849592</v>
      </c>
    </row>
    <row r="204" spans="1:5" s="2" customFormat="1" ht="14.4" customHeight="1" x14ac:dyDescent="0.25">
      <c r="A204" s="155" t="s">
        <v>381</v>
      </c>
      <c r="B204" s="93">
        <v>4010</v>
      </c>
      <c r="C204" s="91">
        <f t="shared" si="4"/>
        <v>0.30529120669965742</v>
      </c>
      <c r="D204" s="65">
        <f t="shared" si="5"/>
        <v>8.021604320864173E-2</v>
      </c>
      <c r="E204" s="66">
        <f>'City of Winnipeg'!F204</f>
        <v>8.478809762984281E-2</v>
      </c>
    </row>
    <row r="205" spans="1:5" s="2" customFormat="1" ht="14.4" customHeight="1" x14ac:dyDescent="0.25">
      <c r="A205" s="155" t="s">
        <v>383</v>
      </c>
      <c r="B205" s="93">
        <v>1870</v>
      </c>
      <c r="C205" s="91">
        <f t="shared" si="4"/>
        <v>0.14236771983250857</v>
      </c>
      <c r="D205" s="65">
        <f t="shared" si="5"/>
        <v>3.7407481496299258E-2</v>
      </c>
      <c r="E205" s="66">
        <f>'City of Winnipeg'!F205</f>
        <v>5.4414519588412563E-2</v>
      </c>
    </row>
    <row r="206" spans="1:5" s="2" customFormat="1" ht="14.4" customHeight="1" x14ac:dyDescent="0.25">
      <c r="A206" s="155" t="s">
        <v>382</v>
      </c>
      <c r="B206" s="93">
        <v>1995</v>
      </c>
      <c r="C206" s="91">
        <f t="shared" si="4"/>
        <v>0.15188427864484202</v>
      </c>
      <c r="D206" s="65">
        <f t="shared" si="5"/>
        <v>3.9907981596319267E-2</v>
      </c>
      <c r="E206" s="66">
        <f>'City of Winnipeg'!F206</f>
        <v>3.0875845030271767E-2</v>
      </c>
    </row>
    <row r="207" spans="1:5" s="2" customFormat="1" ht="14.4" customHeight="1" x14ac:dyDescent="0.25">
      <c r="A207" s="155" t="s">
        <v>387</v>
      </c>
      <c r="B207" s="93">
        <v>395</v>
      </c>
      <c r="C207" s="91">
        <f t="shared" si="4"/>
        <v>3.0072325846973735E-2</v>
      </c>
      <c r="D207" s="65">
        <f t="shared" si="5"/>
        <v>7.9015803160632121E-3</v>
      </c>
      <c r="E207" s="66">
        <f>'City of Winnipeg'!F207</f>
        <v>1.3961664811446258E-2</v>
      </c>
    </row>
    <row r="208" spans="1:5" s="2" customFormat="1" ht="14.4" customHeight="1" x14ac:dyDescent="0.25">
      <c r="A208" s="155" t="s">
        <v>385</v>
      </c>
      <c r="B208" s="93">
        <v>670</v>
      </c>
      <c r="C208" s="91">
        <f t="shared" si="4"/>
        <v>5.1008755234107347E-2</v>
      </c>
      <c r="D208" s="65">
        <f t="shared" si="5"/>
        <v>1.3402680536107221E-2</v>
      </c>
      <c r="E208" s="66">
        <f>'City of Winnipeg'!F208</f>
        <v>1.2095132082643283E-2</v>
      </c>
    </row>
    <row r="209" spans="1:5" s="2" customFormat="1" ht="14.4" customHeight="1" x14ac:dyDescent="0.25">
      <c r="A209" s="155" t="s">
        <v>386</v>
      </c>
      <c r="B209" s="93">
        <v>370</v>
      </c>
      <c r="C209" s="91">
        <f t="shared" si="4"/>
        <v>2.8169014084507043E-2</v>
      </c>
      <c r="D209" s="65">
        <f t="shared" si="5"/>
        <v>7.4014802960592121E-3</v>
      </c>
      <c r="E209" s="66">
        <f>'City of Winnipeg'!F209</f>
        <v>9.5498601797301338E-3</v>
      </c>
    </row>
    <row r="210" spans="1:5" s="2" customFormat="1" ht="14.4" customHeight="1" x14ac:dyDescent="0.25">
      <c r="A210" s="155" t="s">
        <v>389</v>
      </c>
      <c r="B210" s="93">
        <v>635</v>
      </c>
      <c r="C210" s="91">
        <f t="shared" si="4"/>
        <v>4.8344118766653975E-2</v>
      </c>
      <c r="D210" s="65">
        <f t="shared" si="5"/>
        <v>1.270254050810162E-2</v>
      </c>
      <c r="E210" s="66">
        <f>'City of Winnipeg'!F210</f>
        <v>5.1923546819428231E-3</v>
      </c>
    </row>
    <row r="211" spans="1:5" s="2" customFormat="1" ht="14.4" customHeight="1" x14ac:dyDescent="0.25">
      <c r="A211" s="155" t="s">
        <v>388</v>
      </c>
      <c r="B211" s="93">
        <v>390</v>
      </c>
      <c r="C211" s="91">
        <f t="shared" si="4"/>
        <v>2.9691663494480394E-2</v>
      </c>
      <c r="D211" s="65">
        <f t="shared" si="5"/>
        <v>7.8015603120624123E-3</v>
      </c>
      <c r="E211" s="66">
        <f>'City of Winnipeg'!F211</f>
        <v>4.4525289821627347E-3</v>
      </c>
    </row>
    <row r="212" spans="1:5" s="2" customFormat="1" ht="14.4" customHeight="1" x14ac:dyDescent="0.25">
      <c r="A212" s="155" t="s">
        <v>390</v>
      </c>
      <c r="B212" s="93">
        <v>200</v>
      </c>
      <c r="C212" s="91">
        <f t="shared" si="4"/>
        <v>1.5226494099733536E-2</v>
      </c>
      <c r="D212" s="65">
        <f t="shared" si="5"/>
        <v>4.0008001600320064E-3</v>
      </c>
      <c r="E212" s="66">
        <f>'City of Winnipeg'!F212</f>
        <v>2.0633670892949256E-3</v>
      </c>
    </row>
    <row r="213" spans="1:5" s="2" customFormat="1" ht="14.4" customHeight="1" x14ac:dyDescent="0.25">
      <c r="A213" s="505" t="s">
        <v>114</v>
      </c>
      <c r="B213" s="93">
        <v>415</v>
      </c>
      <c r="C213" s="91">
        <f t="shared" si="4"/>
        <v>3.1594975256947086E-2</v>
      </c>
      <c r="D213" s="65">
        <f t="shared" si="5"/>
        <v>8.3016603320664132E-3</v>
      </c>
      <c r="E213" s="66">
        <f>'City of Winnipeg'!F213</f>
        <v>1.0018190209866152E-2</v>
      </c>
    </row>
    <row r="214" spans="1:5" s="2" customFormat="1" ht="15" customHeight="1" thickBot="1" x14ac:dyDescent="0.3">
      <c r="A214" s="505" t="s">
        <v>115</v>
      </c>
      <c r="B214" s="93">
        <v>255</v>
      </c>
      <c r="C214" s="91">
        <f t="shared" si="4"/>
        <v>1.9413779977160258E-2</v>
      </c>
      <c r="D214" s="65">
        <f t="shared" si="5"/>
        <v>5.1010202040408081E-3</v>
      </c>
      <c r="E214" s="66">
        <f>'City of Winnipeg'!F214</f>
        <v>3.8077267667580702E-3</v>
      </c>
    </row>
    <row r="215" spans="1:5" s="2" customFormat="1" ht="15" customHeight="1" thickBot="1" x14ac:dyDescent="0.3">
      <c r="A215" s="375" t="s">
        <v>67</v>
      </c>
      <c r="B215" s="95">
        <f>SUM(B203:B214)</f>
        <v>13135</v>
      </c>
      <c r="C215" s="84">
        <f>SUM(C203:C214)</f>
        <v>0.99999999999999989</v>
      </c>
      <c r="D215" s="74">
        <f>SUM(D203:D214)</f>
        <v>0.26275255051010199</v>
      </c>
      <c r="E215" s="75">
        <f>'City of Winnipeg'!F215</f>
        <v>0.34430402085086748</v>
      </c>
    </row>
    <row r="216" spans="1:5" s="2" customFormat="1" ht="15" customHeight="1" thickTop="1" x14ac:dyDescent="0.25">
      <c r="A216" s="96" t="s">
        <v>98</v>
      </c>
    </row>
    <row r="217" spans="1:5" s="2" customFormat="1" ht="14.4" customHeight="1" x14ac:dyDescent="0.25">
      <c r="A217" s="96" t="s">
        <v>99</v>
      </c>
    </row>
    <row r="218" spans="1:5" s="2" customFormat="1" x14ac:dyDescent="0.25">
      <c r="A218" s="637" t="s">
        <v>100</v>
      </c>
    </row>
    <row r="219" spans="1:5" s="2" customFormat="1" x14ac:dyDescent="0.25"/>
    <row r="220" spans="1:5" s="2" customFormat="1" ht="13.65" customHeight="1" thickBot="1" x14ac:dyDescent="0.3"/>
    <row r="221" spans="1:5" s="2" customFormat="1" ht="45" customHeight="1" thickTop="1" thickBot="1" x14ac:dyDescent="0.3">
      <c r="A221" s="636" t="s">
        <v>116</v>
      </c>
      <c r="B221" s="661" t="s">
        <v>594</v>
      </c>
      <c r="C221" s="662"/>
      <c r="D221" s="661" t="s">
        <v>21</v>
      </c>
      <c r="E221" s="662"/>
    </row>
    <row r="222" spans="1:5" s="2" customFormat="1" ht="15" thickTop="1" thickBot="1" x14ac:dyDescent="0.3">
      <c r="A222" s="383" t="s">
        <v>339</v>
      </c>
      <c r="B222" s="279" t="s">
        <v>70</v>
      </c>
      <c r="C222" s="280" t="s">
        <v>48</v>
      </c>
      <c r="D222" s="281" t="s">
        <v>70</v>
      </c>
      <c r="E222" s="282" t="s">
        <v>48</v>
      </c>
    </row>
    <row r="223" spans="1:5" s="2" customFormat="1" ht="14.4" customHeight="1" x14ac:dyDescent="0.25">
      <c r="A223" s="103" t="s">
        <v>117</v>
      </c>
      <c r="B223" s="93">
        <v>42750</v>
      </c>
      <c r="C223" s="91">
        <f>IF(B$225&lt;&gt;0,B223/B$225,0)</f>
        <v>0.85517103420684137</v>
      </c>
      <c r="D223" s="80">
        <f>'City of Winnipeg'!E223</f>
        <v>634515</v>
      </c>
      <c r="E223" s="27">
        <f>'City of Winnipeg'!F223</f>
        <v>0.86134622041525544</v>
      </c>
    </row>
    <row r="224" spans="1:5" s="2" customFormat="1" ht="15" customHeight="1" thickBot="1" x14ac:dyDescent="0.3">
      <c r="A224" s="104" t="s">
        <v>118</v>
      </c>
      <c r="B224" s="93">
        <v>7240</v>
      </c>
      <c r="C224" s="91">
        <f>IF(B$225&lt;&gt;0,B224/B$225,0)</f>
        <v>0.14482896579315863</v>
      </c>
      <c r="D224" s="105">
        <f>'City of Winnipeg'!E224</f>
        <v>102140</v>
      </c>
      <c r="E224" s="27">
        <f>'City of Winnipeg'!F224</f>
        <v>0.13865377958474456</v>
      </c>
    </row>
    <row r="225" spans="1:5" s="2" customFormat="1" ht="15" customHeight="1" thickBot="1" x14ac:dyDescent="0.3">
      <c r="A225" s="395" t="s">
        <v>67</v>
      </c>
      <c r="B225" s="95">
        <f>SUM(B223:B224)</f>
        <v>49990</v>
      </c>
      <c r="C225" s="84">
        <f>SUM(C223:C224)</f>
        <v>1</v>
      </c>
      <c r="D225" s="106">
        <f>'City of Winnipeg'!E225</f>
        <v>736655</v>
      </c>
      <c r="E225" s="86">
        <f>'City of Winnipeg'!F225</f>
        <v>1</v>
      </c>
    </row>
    <row r="226" spans="1:5" s="2" customFormat="1" ht="14.4" customHeight="1" thickTop="1" x14ac:dyDescent="0.25"/>
    <row r="227" spans="1:5" s="2" customFormat="1" x14ac:dyDescent="0.25"/>
    <row r="228" spans="1:5" s="2" customFormat="1" x14ac:dyDescent="0.25"/>
    <row r="229" spans="1:5" s="2" customFormat="1" x14ac:dyDescent="0.25"/>
    <row r="230" spans="1:5" s="2" customFormat="1" ht="12.75" customHeight="1" thickBot="1" x14ac:dyDescent="0.3"/>
    <row r="231" spans="1:5" s="2" customFormat="1" ht="45" customHeight="1" thickTop="1" thickBot="1" x14ac:dyDescent="0.3">
      <c r="A231" s="15" t="s">
        <v>119</v>
      </c>
      <c r="B231" s="661" t="s">
        <v>594</v>
      </c>
      <c r="C231" s="691"/>
      <c r="D231" s="662"/>
      <c r="E231" s="16" t="s">
        <v>21</v>
      </c>
    </row>
    <row r="232" spans="1:5" s="2" customFormat="1" ht="20.25" customHeight="1" thickTop="1" thickBot="1" x14ac:dyDescent="0.3">
      <c r="A232" s="383" t="s">
        <v>120</v>
      </c>
      <c r="B232" s="279" t="s">
        <v>70</v>
      </c>
      <c r="C232" s="280" t="s">
        <v>48</v>
      </c>
      <c r="D232" s="281" t="s">
        <v>75</v>
      </c>
      <c r="E232" s="282" t="s">
        <v>76</v>
      </c>
    </row>
    <row r="233" spans="1:5" s="2" customFormat="1" ht="12.75" customHeight="1" x14ac:dyDescent="0.25">
      <c r="A233" s="514" t="s">
        <v>512</v>
      </c>
      <c r="B233" s="93">
        <v>1310</v>
      </c>
      <c r="C233" s="91">
        <f t="shared" ref="C233:C263" si="6">IF(B$264&lt;&gt;0,B233/B$264,0)</f>
        <v>0.11925352753755121</v>
      </c>
      <c r="D233" s="65">
        <f t="shared" ref="D233:D263" si="7">IF(B$51&lt;&gt;0,B233/B$51,0)</f>
        <v>2.6205241048209642E-2</v>
      </c>
      <c r="E233" s="27">
        <f>'City of Winnipeg'!F233</f>
        <v>8.4306192816224576E-2</v>
      </c>
    </row>
    <row r="234" spans="1:5" s="2" customFormat="1" ht="14.4" customHeight="1" x14ac:dyDescent="0.25">
      <c r="A234" s="475" t="s">
        <v>515</v>
      </c>
      <c r="B234" s="93">
        <v>1200</v>
      </c>
      <c r="C234" s="91">
        <f t="shared" si="6"/>
        <v>0.10923987255348203</v>
      </c>
      <c r="D234" s="65">
        <f t="shared" si="7"/>
        <v>2.4004800960192037E-2</v>
      </c>
      <c r="E234" s="27">
        <f>'City of Winnipeg'!F234</f>
        <v>3.7473189802622646E-2</v>
      </c>
    </row>
    <row r="235" spans="1:5" s="2" customFormat="1" ht="14.4" customHeight="1" x14ac:dyDescent="0.25">
      <c r="A235" s="475" t="s">
        <v>509</v>
      </c>
      <c r="B235" s="93">
        <v>755</v>
      </c>
      <c r="C235" s="91">
        <f t="shared" si="6"/>
        <v>6.8730086481565769E-2</v>
      </c>
      <c r="D235" s="65">
        <f t="shared" si="7"/>
        <v>1.5103020604120825E-2</v>
      </c>
      <c r="E235" s="27">
        <f>'City of Winnipeg'!F235</f>
        <v>1.2081557299161078E-2</v>
      </c>
    </row>
    <row r="236" spans="1:5" s="2" customFormat="1" ht="14.4" customHeight="1" x14ac:dyDescent="0.25">
      <c r="A236" s="475" t="s">
        <v>504</v>
      </c>
      <c r="B236" s="93">
        <v>420</v>
      </c>
      <c r="C236" s="91">
        <f t="shared" si="6"/>
        <v>3.823395539371871E-2</v>
      </c>
      <c r="D236" s="65">
        <f t="shared" si="7"/>
        <v>8.4016803360672139E-3</v>
      </c>
      <c r="E236" s="27">
        <f>'City of Winnipeg'!F236</f>
        <v>1.0099638910759373E-2</v>
      </c>
    </row>
    <row r="237" spans="1:5" s="2" customFormat="1" ht="14.4" customHeight="1" x14ac:dyDescent="0.25">
      <c r="A237" s="475" t="s">
        <v>498</v>
      </c>
      <c r="B237" s="93">
        <v>650</v>
      </c>
      <c r="C237" s="91">
        <f t="shared" si="6"/>
        <v>5.9171597633136092E-2</v>
      </c>
      <c r="D237" s="65">
        <f t="shared" si="7"/>
        <v>1.300260052010402E-2</v>
      </c>
      <c r="E237" s="27">
        <f>'City of Winnipeg'!F237</f>
        <v>8.7625227377623321E-3</v>
      </c>
    </row>
    <row r="238" spans="1:5" s="2" customFormat="1" ht="14.4" customHeight="1" x14ac:dyDescent="0.25">
      <c r="A238" s="475" t="s">
        <v>513</v>
      </c>
      <c r="B238" s="93">
        <v>140</v>
      </c>
      <c r="C238" s="91">
        <f t="shared" si="6"/>
        <v>1.2744651797906235E-2</v>
      </c>
      <c r="D238" s="65">
        <f t="shared" si="7"/>
        <v>2.8005601120224045E-3</v>
      </c>
      <c r="E238" s="27">
        <f>'City of Winnipeg'!F238</f>
        <v>5.8846686395351991E-3</v>
      </c>
    </row>
    <row r="239" spans="1:5" s="2" customFormat="1" ht="14.4" customHeight="1" x14ac:dyDescent="0.25">
      <c r="A239" s="475" t="s">
        <v>497</v>
      </c>
      <c r="B239" s="93">
        <v>185</v>
      </c>
      <c r="C239" s="91">
        <f t="shared" si="6"/>
        <v>1.6841147018661812E-2</v>
      </c>
      <c r="D239" s="65">
        <f t="shared" si="7"/>
        <v>3.700740148029606E-3</v>
      </c>
      <c r="E239" s="27">
        <f>'City of Winnipeg'!F239</f>
        <v>5.2941655580593487E-3</v>
      </c>
    </row>
    <row r="240" spans="1:5" s="2" customFormat="1" ht="14.4" customHeight="1" x14ac:dyDescent="0.25">
      <c r="A240" s="475" t="s">
        <v>490</v>
      </c>
      <c r="B240" s="93">
        <v>460</v>
      </c>
      <c r="C240" s="91">
        <f t="shared" si="6"/>
        <v>4.1875284478834776E-2</v>
      </c>
      <c r="D240" s="65">
        <f t="shared" si="7"/>
        <v>9.2018403680736143E-3</v>
      </c>
      <c r="E240" s="27">
        <f>'City of Winnipeg'!F240</f>
        <v>5.2602285993538405E-3</v>
      </c>
    </row>
    <row r="241" spans="1:5" s="2" customFormat="1" ht="14.4" customHeight="1" x14ac:dyDescent="0.25">
      <c r="A241" s="475" t="s">
        <v>516</v>
      </c>
      <c r="B241" s="93">
        <v>295</v>
      </c>
      <c r="C241" s="91">
        <f t="shared" si="6"/>
        <v>2.6854802002730997E-2</v>
      </c>
      <c r="D241" s="65">
        <f t="shared" si="7"/>
        <v>5.9011802360472094E-3</v>
      </c>
      <c r="E241" s="27">
        <f>'City of Winnipeg'!F241</f>
        <v>5.0701816306029917E-3</v>
      </c>
    </row>
    <row r="242" spans="1:5" s="2" customFormat="1" ht="14.4" customHeight="1" x14ac:dyDescent="0.25">
      <c r="A242" s="475" t="s">
        <v>494</v>
      </c>
      <c r="B242" s="93">
        <v>140</v>
      </c>
      <c r="C242" s="91">
        <f t="shared" si="6"/>
        <v>1.2744651797906235E-2</v>
      </c>
      <c r="D242" s="65">
        <f t="shared" si="7"/>
        <v>2.8005601120224045E-3</v>
      </c>
      <c r="E242" s="27">
        <f>'City of Winnipeg'!F242</f>
        <v>4.7104498683246E-3</v>
      </c>
    </row>
    <row r="243" spans="1:5" s="2" customFormat="1" ht="14.4" customHeight="1" x14ac:dyDescent="0.25">
      <c r="A243" s="475" t="s">
        <v>495</v>
      </c>
      <c r="B243" s="93">
        <v>80</v>
      </c>
      <c r="C243" s="91">
        <f t="shared" si="6"/>
        <v>7.2826581702321348E-3</v>
      </c>
      <c r="D243" s="65">
        <f t="shared" si="7"/>
        <v>1.6003200640128026E-3</v>
      </c>
      <c r="E243" s="27">
        <f>'City of Winnipeg'!F243</f>
        <v>4.6561507343957868E-3</v>
      </c>
    </row>
    <row r="244" spans="1:5" s="2" customFormat="1" ht="14.4" customHeight="1" x14ac:dyDescent="0.25">
      <c r="A244" s="475" t="s">
        <v>491</v>
      </c>
      <c r="B244" s="93">
        <v>220</v>
      </c>
      <c r="C244" s="91">
        <f t="shared" si="6"/>
        <v>2.0027309968138372E-2</v>
      </c>
      <c r="D244" s="65">
        <f t="shared" si="7"/>
        <v>4.4008801760352066E-3</v>
      </c>
      <c r="E244" s="27">
        <f>'City of Winnipeg'!F244</f>
        <v>4.0860098281432413E-3</v>
      </c>
    </row>
    <row r="245" spans="1:5" s="2" customFormat="1" ht="14.4" customHeight="1" x14ac:dyDescent="0.25">
      <c r="A245" s="475" t="s">
        <v>511</v>
      </c>
      <c r="B245" s="93">
        <v>465</v>
      </c>
      <c r="C245" s="91">
        <f t="shared" si="6"/>
        <v>4.2330450614474283E-2</v>
      </c>
      <c r="D245" s="65">
        <f t="shared" si="7"/>
        <v>9.301860372074415E-3</v>
      </c>
      <c r="E245" s="27">
        <f>'City of Winnipeg'!F245</f>
        <v>3.6041050145250181E-3</v>
      </c>
    </row>
    <row r="246" spans="1:5" s="2" customFormat="1" ht="14.4" customHeight="1" x14ac:dyDescent="0.25">
      <c r="A246" s="475" t="s">
        <v>502</v>
      </c>
      <c r="B246" s="93">
        <v>0</v>
      </c>
      <c r="C246" s="91">
        <f t="shared" si="6"/>
        <v>0</v>
      </c>
      <c r="D246" s="65">
        <f t="shared" si="7"/>
        <v>0</v>
      </c>
      <c r="E246" s="27">
        <f>'City of Winnipeg'!F246</f>
        <v>3.5498058805962045E-3</v>
      </c>
    </row>
    <row r="247" spans="1:5" s="2" customFormat="1" ht="14.4" customHeight="1" x14ac:dyDescent="0.25">
      <c r="A247" s="475" t="s">
        <v>503</v>
      </c>
      <c r="B247" s="93">
        <v>75</v>
      </c>
      <c r="C247" s="91">
        <f t="shared" si="6"/>
        <v>6.8274920345926266E-3</v>
      </c>
      <c r="D247" s="65">
        <f t="shared" si="7"/>
        <v>1.5003000600120023E-3</v>
      </c>
      <c r="E247" s="27">
        <f>'City of Winnipeg'!F247</f>
        <v>3.3122471696576438E-3</v>
      </c>
    </row>
    <row r="248" spans="1:5" s="2" customFormat="1" ht="14.4" customHeight="1" x14ac:dyDescent="0.25">
      <c r="A248" s="475" t="s">
        <v>492</v>
      </c>
      <c r="B248" s="93">
        <v>385</v>
      </c>
      <c r="C248" s="91">
        <f t="shared" si="6"/>
        <v>3.5047792444242151E-2</v>
      </c>
      <c r="D248" s="65">
        <f t="shared" si="7"/>
        <v>7.7015403080616125E-3</v>
      </c>
      <c r="E248" s="27">
        <f>'City of Winnipeg'!F248</f>
        <v>3.0746884587190835E-3</v>
      </c>
    </row>
    <row r="249" spans="1:5" s="2" customFormat="1" ht="14.4" customHeight="1" x14ac:dyDescent="0.25">
      <c r="A249" s="475" t="s">
        <v>496</v>
      </c>
      <c r="B249" s="93">
        <v>220</v>
      </c>
      <c r="C249" s="91">
        <f t="shared" si="6"/>
        <v>2.0027309968138372E-2</v>
      </c>
      <c r="D249" s="65">
        <f t="shared" si="7"/>
        <v>4.4008801760352066E-3</v>
      </c>
      <c r="E249" s="27">
        <f>'City of Winnipeg'!F249</f>
        <v>2.6470827790296744E-3</v>
      </c>
    </row>
    <row r="250" spans="1:5" s="2" customFormat="1" ht="14.4" customHeight="1" x14ac:dyDescent="0.25">
      <c r="A250" s="475" t="s">
        <v>488</v>
      </c>
      <c r="B250" s="93">
        <v>105</v>
      </c>
      <c r="C250" s="91">
        <f t="shared" si="6"/>
        <v>9.5584888484296776E-3</v>
      </c>
      <c r="D250" s="65">
        <f t="shared" si="7"/>
        <v>2.1004200840168035E-3</v>
      </c>
      <c r="E250" s="27">
        <f>'City of Winnipeg'!F250</f>
        <v>2.4638232020199277E-3</v>
      </c>
    </row>
    <row r="251" spans="1:5" s="2" customFormat="1" ht="14.4" customHeight="1" x14ac:dyDescent="0.25">
      <c r="A251" s="475" t="s">
        <v>508</v>
      </c>
      <c r="B251" s="93">
        <v>15</v>
      </c>
      <c r="C251" s="91">
        <f t="shared" si="6"/>
        <v>1.3654984069185253E-3</v>
      </c>
      <c r="D251" s="65">
        <f t="shared" si="7"/>
        <v>3.0006001200240048E-4</v>
      </c>
      <c r="E251" s="27">
        <f>'City of Winnipeg'!F251</f>
        <v>2.2669888415279777E-3</v>
      </c>
    </row>
    <row r="252" spans="1:5" s="2" customFormat="1" ht="14.4" customHeight="1" x14ac:dyDescent="0.25">
      <c r="A252" s="475" t="s">
        <v>484</v>
      </c>
      <c r="B252" s="93">
        <v>265</v>
      </c>
      <c r="C252" s="91">
        <f t="shared" si="6"/>
        <v>2.4123805188893947E-2</v>
      </c>
      <c r="D252" s="65">
        <f t="shared" si="7"/>
        <v>5.3010602120424086E-3</v>
      </c>
      <c r="E252" s="27">
        <f>'City of Winnipeg'!F252</f>
        <v>2.110878831482638E-3</v>
      </c>
    </row>
    <row r="253" spans="1:5" s="2" customFormat="1" ht="14.4" customHeight="1" x14ac:dyDescent="0.25">
      <c r="A253" s="475" t="s">
        <v>489</v>
      </c>
      <c r="B253" s="93">
        <v>110</v>
      </c>
      <c r="C253" s="91">
        <f t="shared" si="6"/>
        <v>1.0013654984069186E-2</v>
      </c>
      <c r="D253" s="65">
        <f t="shared" si="7"/>
        <v>2.2004400880176033E-3</v>
      </c>
      <c r="E253" s="27">
        <f>'City of Winnipeg'!F253</f>
        <v>2.0430049140716207E-3</v>
      </c>
    </row>
    <row r="254" spans="1:5" s="2" customFormat="1" ht="14.4" customHeight="1" x14ac:dyDescent="0.25">
      <c r="A254" s="475" t="s">
        <v>486</v>
      </c>
      <c r="B254" s="93">
        <v>50</v>
      </c>
      <c r="C254" s="91">
        <f t="shared" si="6"/>
        <v>4.5516613563950838E-3</v>
      </c>
      <c r="D254" s="65">
        <f t="shared" si="7"/>
        <v>1.0002000400080016E-3</v>
      </c>
      <c r="E254" s="27">
        <f>'City of Winnipeg'!F254</f>
        <v>1.9819183884017049E-3</v>
      </c>
    </row>
    <row r="255" spans="1:5" s="2" customFormat="1" ht="14.4" customHeight="1" x14ac:dyDescent="0.25">
      <c r="A255" s="475" t="s">
        <v>500</v>
      </c>
      <c r="B255" s="93">
        <v>0</v>
      </c>
      <c r="C255" s="91">
        <f t="shared" si="6"/>
        <v>0</v>
      </c>
      <c r="D255" s="65">
        <f t="shared" si="7"/>
        <v>0</v>
      </c>
      <c r="E255" s="27">
        <f>'City of Winnipeg'!F255</f>
        <v>1.7986588113919583E-3</v>
      </c>
    </row>
    <row r="256" spans="1:5" s="2" customFormat="1" ht="14.4" customHeight="1" x14ac:dyDescent="0.25">
      <c r="A256" s="475" t="s">
        <v>514</v>
      </c>
      <c r="B256" s="93">
        <v>85</v>
      </c>
      <c r="C256" s="91">
        <f t="shared" si="6"/>
        <v>7.737824305871643E-3</v>
      </c>
      <c r="D256" s="65">
        <f t="shared" si="7"/>
        <v>1.7003400680136026E-3</v>
      </c>
      <c r="E256" s="27">
        <f>'City of Winnipeg'!F256</f>
        <v>1.6900605435343306E-3</v>
      </c>
    </row>
    <row r="257" spans="1:5" s="2" customFormat="1" ht="14.4" customHeight="1" x14ac:dyDescent="0.25">
      <c r="A257" s="475" t="s">
        <v>507</v>
      </c>
      <c r="B257" s="93">
        <v>110</v>
      </c>
      <c r="C257" s="91">
        <f t="shared" si="6"/>
        <v>1.0013654984069186E-2</v>
      </c>
      <c r="D257" s="65">
        <f t="shared" si="7"/>
        <v>2.2004400880176033E-3</v>
      </c>
      <c r="E257" s="27">
        <f>'City of Winnipeg'!F257</f>
        <v>1.6561235848288219E-3</v>
      </c>
    </row>
    <row r="258" spans="1:5" s="2" customFormat="1" ht="14.4" customHeight="1" x14ac:dyDescent="0.25">
      <c r="A258" s="475" t="s">
        <v>510</v>
      </c>
      <c r="B258" s="93">
        <v>125</v>
      </c>
      <c r="C258" s="91">
        <f t="shared" si="6"/>
        <v>1.137915339098771E-2</v>
      </c>
      <c r="D258" s="65">
        <f t="shared" si="7"/>
        <v>2.5005001000200041E-3</v>
      </c>
      <c r="E258" s="27">
        <f>'City of Winnipeg'!F258</f>
        <v>1.5882496674178047E-3</v>
      </c>
    </row>
    <row r="259" spans="1:5" s="2" customFormat="1" ht="14.4" customHeight="1" x14ac:dyDescent="0.25">
      <c r="A259" s="475" t="s">
        <v>501</v>
      </c>
      <c r="B259" s="93">
        <v>125</v>
      </c>
      <c r="C259" s="91">
        <f t="shared" si="6"/>
        <v>1.137915339098771E-2</v>
      </c>
      <c r="D259" s="65">
        <f t="shared" si="7"/>
        <v>2.5005001000200041E-3</v>
      </c>
      <c r="E259" s="27">
        <f>'City of Winnipeg'!F259</f>
        <v>1.5814622756767029E-3</v>
      </c>
    </row>
    <row r="260" spans="1:5" s="2" customFormat="1" ht="14.4" customHeight="1" x14ac:dyDescent="0.25">
      <c r="A260" s="475" t="s">
        <v>487</v>
      </c>
      <c r="B260" s="93">
        <v>95</v>
      </c>
      <c r="C260" s="91">
        <f t="shared" si="6"/>
        <v>8.6481565771506595E-3</v>
      </c>
      <c r="D260" s="65">
        <f t="shared" si="7"/>
        <v>1.9003800760152029E-3</v>
      </c>
      <c r="E260" s="27">
        <f>'City of Winnipeg'!F260</f>
        <v>1.5000135747834822E-3</v>
      </c>
    </row>
    <row r="261" spans="1:5" s="2" customFormat="1" ht="14.4" customHeight="1" x14ac:dyDescent="0.25">
      <c r="A261" s="475" t="s">
        <v>517</v>
      </c>
      <c r="B261" s="93">
        <v>100</v>
      </c>
      <c r="C261" s="91">
        <f t="shared" si="6"/>
        <v>9.1033227127901677E-3</v>
      </c>
      <c r="D261" s="65">
        <f t="shared" si="7"/>
        <v>2.0004000800160032E-3</v>
      </c>
      <c r="E261" s="27">
        <f>'City of Winnipeg'!F261</f>
        <v>1.4389270491135667E-3</v>
      </c>
    </row>
    <row r="262" spans="1:5" s="2" customFormat="1" ht="14.4" customHeight="1" x14ac:dyDescent="0.25">
      <c r="A262" s="475" t="s">
        <v>493</v>
      </c>
      <c r="B262" s="93">
        <v>85</v>
      </c>
      <c r="C262" s="91">
        <f t="shared" si="6"/>
        <v>7.737824305871643E-3</v>
      </c>
      <c r="D262" s="65">
        <f t="shared" si="7"/>
        <v>1.7003400680136026E-3</v>
      </c>
      <c r="E262" s="27">
        <f>'City of Winnipeg'!F262</f>
        <v>1.4185648738902613E-3</v>
      </c>
    </row>
    <row r="263" spans="1:5" s="2" customFormat="1" ht="14.4" customHeight="1" thickBot="1" x14ac:dyDescent="0.3">
      <c r="A263" s="107" t="s">
        <v>121</v>
      </c>
      <c r="B263" s="93">
        <v>2715</v>
      </c>
      <c r="C263" s="91">
        <f t="shared" si="6"/>
        <v>0.24715521165225307</v>
      </c>
      <c r="D263" s="65">
        <f t="shared" si="7"/>
        <v>5.4310862172434485E-2</v>
      </c>
      <c r="E263" s="97">
        <f>'City of Winnipeg'!F263</f>
        <v>4.5495886840604891E-2</v>
      </c>
    </row>
    <row r="264" spans="1:5" s="2" customFormat="1" ht="14.4" customHeight="1" thickBot="1" x14ac:dyDescent="0.3">
      <c r="A264" s="375" t="s">
        <v>122</v>
      </c>
      <c r="B264" s="95">
        <f>SUM(B233:B263)</f>
        <v>10985</v>
      </c>
      <c r="C264" s="84">
        <f>SUM(C233:C263)</f>
        <v>1</v>
      </c>
      <c r="D264" s="74">
        <f>SUM(D233:D263)</f>
        <v>0.21974394878975789</v>
      </c>
      <c r="E264" s="75">
        <f>'City of Winnipeg'!F264</f>
        <v>0.27290744712621834</v>
      </c>
    </row>
    <row r="265" spans="1:5" s="2" customFormat="1" ht="14.4" customHeight="1" thickTop="1" x14ac:dyDescent="0.25">
      <c r="A265" s="96" t="s">
        <v>98</v>
      </c>
    </row>
    <row r="266" spans="1:5" s="2" customFormat="1" ht="15" customHeight="1" x14ac:dyDescent="0.25">
      <c r="A266" s="96" t="s">
        <v>99</v>
      </c>
      <c r="B266" s="108"/>
      <c r="C266" s="109"/>
      <c r="D266" s="109"/>
    </row>
    <row r="267" spans="1:5" s="2" customFormat="1" ht="16.5" customHeight="1" x14ac:dyDescent="0.25">
      <c r="A267" s="749" t="s">
        <v>123</v>
      </c>
      <c r="B267" s="749"/>
      <c r="C267" s="749"/>
      <c r="D267" s="749"/>
      <c r="E267" s="749"/>
    </row>
    <row r="268" spans="1:5" s="2" customFormat="1" ht="29.1" customHeight="1" thickBot="1" x14ac:dyDescent="0.3">
      <c r="A268" s="641" t="s">
        <v>100</v>
      </c>
    </row>
    <row r="269" spans="1:5" s="2" customFormat="1" ht="18.600000000000001" thickTop="1" thickBot="1" x14ac:dyDescent="0.3">
      <c r="A269" s="383" t="s">
        <v>124</v>
      </c>
      <c r="B269" s="279" t="s">
        <v>70</v>
      </c>
      <c r="C269" s="280" t="s">
        <v>48</v>
      </c>
      <c r="D269" s="281" t="s">
        <v>75</v>
      </c>
      <c r="E269" s="282" t="s">
        <v>76</v>
      </c>
    </row>
    <row r="270" spans="1:5" s="2" customFormat="1" ht="13.8" x14ac:dyDescent="0.25">
      <c r="A270" s="514" t="s">
        <v>477</v>
      </c>
      <c r="B270" s="93">
        <v>2515</v>
      </c>
      <c r="C270" s="91">
        <f t="shared" ref="C270:C276" si="8">IF(B$277&lt;&gt;0,B270/B$277,0)</f>
        <v>0.22915717539863326</v>
      </c>
      <c r="D270" s="65">
        <f t="shared" ref="D270:D276" si="9">IF(B$51&lt;&gt;0,B270/B$51,0)</f>
        <v>5.0310062012402477E-2</v>
      </c>
      <c r="E270" s="27">
        <f>'City of Winnipeg'!F270</f>
        <v>3.9468682974506557E-2</v>
      </c>
    </row>
    <row r="271" spans="1:5" ht="13.8" x14ac:dyDescent="0.25">
      <c r="A271" s="475" t="s">
        <v>478</v>
      </c>
      <c r="B271" s="93">
        <v>915</v>
      </c>
      <c r="C271" s="91">
        <f t="shared" si="8"/>
        <v>8.3371298405466976E-2</v>
      </c>
      <c r="D271" s="65">
        <f t="shared" si="9"/>
        <v>1.830366073214643E-2</v>
      </c>
      <c r="E271" s="27">
        <f>'City of Winnipeg'!F271</f>
        <v>2.3477588032470881E-2</v>
      </c>
    </row>
    <row r="272" spans="1:5" ht="12.75" customHeight="1" x14ac:dyDescent="0.25">
      <c r="A272" s="475" t="s">
        <v>479</v>
      </c>
      <c r="B272" s="93">
        <v>990</v>
      </c>
      <c r="C272" s="91">
        <f t="shared" si="8"/>
        <v>9.0205011389521639E-2</v>
      </c>
      <c r="D272" s="65">
        <f t="shared" si="9"/>
        <v>1.9803960792158432E-2</v>
      </c>
      <c r="E272" s="27">
        <f>'City of Winnipeg'!F272</f>
        <v>2.3151793228897998E-2</v>
      </c>
    </row>
    <row r="273" spans="1:5" s="2" customFormat="1" ht="14.4" customHeight="1" x14ac:dyDescent="0.25">
      <c r="A273" s="475" t="s">
        <v>480</v>
      </c>
      <c r="B273" s="93">
        <v>1870</v>
      </c>
      <c r="C273" s="91">
        <f t="shared" si="8"/>
        <v>0.17038724373576311</v>
      </c>
      <c r="D273" s="65">
        <f t="shared" si="9"/>
        <v>3.7407481496299258E-2</v>
      </c>
      <c r="E273" s="27">
        <f>'City of Winnipeg'!F273</f>
        <v>6.5545842043819399E-2</v>
      </c>
    </row>
    <row r="274" spans="1:5" s="2" customFormat="1" ht="14.4" customHeight="1" x14ac:dyDescent="0.25">
      <c r="A274" s="475" t="s">
        <v>481</v>
      </c>
      <c r="B274" s="93">
        <v>4685</v>
      </c>
      <c r="C274" s="91">
        <f t="shared" si="8"/>
        <v>0.42687927107061502</v>
      </c>
      <c r="D274" s="65">
        <f t="shared" si="9"/>
        <v>9.371874374874975E-2</v>
      </c>
      <c r="E274" s="27">
        <f>'City of Winnipeg'!F274</f>
        <v>0.12126354084652349</v>
      </c>
    </row>
    <row r="275" spans="1:5" s="2" customFormat="1" ht="14.4" customHeight="1" x14ac:dyDescent="0.25">
      <c r="A275" s="475" t="s">
        <v>482</v>
      </c>
      <c r="B275" s="93">
        <v>1760</v>
      </c>
      <c r="C275" s="91">
        <f t="shared" si="8"/>
        <v>0.16036446469248292</v>
      </c>
      <c r="D275" s="65">
        <f t="shared" si="9"/>
        <v>3.5207041408281653E-2</v>
      </c>
      <c r="E275" s="27">
        <f>'City of Winnipeg'!F275</f>
        <v>5.8948497271468517E-2</v>
      </c>
    </row>
    <row r="276" spans="1:5" s="2" customFormat="1" ht="14.4" thickBot="1" x14ac:dyDescent="0.3">
      <c r="A276" s="475" t="s">
        <v>483</v>
      </c>
      <c r="B276" s="325">
        <v>2920</v>
      </c>
      <c r="C276" s="91">
        <f t="shared" si="8"/>
        <v>0.26605922551252847</v>
      </c>
      <c r="D276" s="65">
        <f t="shared" si="9"/>
        <v>5.8411682336467291E-2</v>
      </c>
      <c r="E276" s="27">
        <f>'City of Winnipeg'!F276</f>
        <v>6.2315043575054976E-2</v>
      </c>
    </row>
    <row r="277" spans="1:5" s="2" customFormat="1" ht="14.4" thickBot="1" x14ac:dyDescent="0.3">
      <c r="A277" s="375" t="s">
        <v>122</v>
      </c>
      <c r="B277" s="95">
        <f>SUM(B270:B274)</f>
        <v>10975</v>
      </c>
      <c r="C277" s="84">
        <f>SUM(C270:C274)</f>
        <v>1</v>
      </c>
      <c r="D277" s="74">
        <f>SUM(D270:D274)</f>
        <v>0.21954390878175636</v>
      </c>
      <c r="E277" s="75">
        <f>'City of Winnipeg'!F277</f>
        <v>0.27290744712621834</v>
      </c>
    </row>
    <row r="278" spans="1:5" s="2" customFormat="1" ht="15" customHeight="1" thickTop="1" x14ac:dyDescent="0.25">
      <c r="A278" s="96" t="s">
        <v>98</v>
      </c>
    </row>
    <row r="279" spans="1:5" s="2" customFormat="1" ht="15" customHeight="1" x14ac:dyDescent="0.25">
      <c r="A279" s="96" t="s">
        <v>99</v>
      </c>
      <c r="B279" s="111"/>
      <c r="C279" s="112"/>
    </row>
    <row r="280" spans="1:5" s="2" customFormat="1" ht="15" customHeight="1" x14ac:dyDescent="0.25"/>
    <row r="281" spans="1:5" s="2" customFormat="1" ht="14.4" customHeight="1" thickBot="1" x14ac:dyDescent="0.3"/>
    <row r="282" spans="1:5" s="2" customFormat="1" ht="18.600000000000001" thickTop="1" thickBot="1" x14ac:dyDescent="0.3">
      <c r="A282" s="383" t="s">
        <v>125</v>
      </c>
      <c r="B282" s="279" t="s">
        <v>70</v>
      </c>
      <c r="C282" s="280" t="s">
        <v>48</v>
      </c>
      <c r="D282" s="281" t="s">
        <v>75</v>
      </c>
      <c r="E282" s="282" t="s">
        <v>76</v>
      </c>
    </row>
    <row r="283" spans="1:5" s="2" customFormat="1" ht="13.65" customHeight="1" x14ac:dyDescent="0.25">
      <c r="A283" s="103" t="s">
        <v>301</v>
      </c>
      <c r="B283" s="93">
        <v>14785</v>
      </c>
      <c r="C283" s="91">
        <f>IF(B$286&lt;&gt;0,B283/B$286,0)</f>
        <v>0.29575915183036605</v>
      </c>
      <c r="D283" s="65">
        <f>IF(B$51&lt;&gt;0,B283/B$51,0)</f>
        <v>0.29575915183036605</v>
      </c>
      <c r="E283" s="27">
        <f>'City of Winnipeg'!F283</f>
        <v>0.32092145630277197</v>
      </c>
    </row>
    <row r="284" spans="1:5" s="2" customFormat="1" ht="13.8" x14ac:dyDescent="0.25">
      <c r="A284" s="90" t="s">
        <v>302</v>
      </c>
      <c r="B284" s="93">
        <v>9305</v>
      </c>
      <c r="C284" s="91">
        <f>IF(B$286&lt;&gt;0,B284/B$286,0)</f>
        <v>0.18613722744548911</v>
      </c>
      <c r="D284" s="65">
        <f>IF(B$51&lt;&gt;0,B284/B$51,0)</f>
        <v>0.18613722744548911</v>
      </c>
      <c r="E284" s="27">
        <f>'City of Winnipeg'!F284</f>
        <v>0.17844731626530558</v>
      </c>
    </row>
    <row r="285" spans="1:5" ht="12.75" customHeight="1" thickBot="1" x14ac:dyDescent="0.3">
      <c r="A285" s="90" t="s">
        <v>341</v>
      </c>
      <c r="B285" s="93">
        <v>25900</v>
      </c>
      <c r="C285" s="91">
        <f>IF(B$286&lt;&gt;0,B285/B$286,0)</f>
        <v>0.51810362072414484</v>
      </c>
      <c r="D285" s="65">
        <f>IF(B$51&lt;&gt;0,B285/B$51,0)</f>
        <v>0.51810362072414484</v>
      </c>
      <c r="E285" s="110">
        <f>'City of Winnipeg'!F285</f>
        <v>0.50063122743192245</v>
      </c>
    </row>
    <row r="286" spans="1:5" s="2" customFormat="1" ht="14.4" thickBot="1" x14ac:dyDescent="0.3">
      <c r="A286" s="375" t="s">
        <v>122</v>
      </c>
      <c r="B286" s="95">
        <f>SUM(B283:B285)</f>
        <v>49990</v>
      </c>
      <c r="C286" s="84">
        <f>SUM(C283:C285)</f>
        <v>1</v>
      </c>
      <c r="D286" s="74">
        <f>SUM(D283:D285)</f>
        <v>1</v>
      </c>
      <c r="E286" s="75">
        <f>'City of Winnipeg'!F286</f>
        <v>1</v>
      </c>
    </row>
    <row r="287" spans="1:5" s="2" customFormat="1" ht="15" customHeight="1" thickTop="1" x14ac:dyDescent="0.25">
      <c r="A287" s="96" t="s">
        <v>98</v>
      </c>
    </row>
    <row r="288" spans="1:5" s="2" customFormat="1" ht="15" customHeight="1" x14ac:dyDescent="0.25">
      <c r="A288" s="96" t="s">
        <v>99</v>
      </c>
      <c r="B288" s="111"/>
      <c r="C288" s="112"/>
    </row>
    <row r="289" spans="1:5" s="2" customFormat="1" ht="14.4" customHeight="1" x14ac:dyDescent="0.25"/>
    <row r="290" spans="1:5" s="2" customFormat="1" ht="14.4" customHeight="1" thickBot="1" x14ac:dyDescent="0.3"/>
    <row r="291" spans="1:5" s="2" customFormat="1" ht="18.600000000000001" thickTop="1" thickBot="1" x14ac:dyDescent="0.3">
      <c r="A291" s="278" t="s">
        <v>585</v>
      </c>
      <c r="B291" s="279" t="s">
        <v>70</v>
      </c>
      <c r="C291" s="280" t="s">
        <v>48</v>
      </c>
      <c r="D291" s="281" t="s">
        <v>75</v>
      </c>
      <c r="E291" s="282" t="s">
        <v>76</v>
      </c>
    </row>
    <row r="292" spans="1:5" s="2" customFormat="1" ht="15" customHeight="1" x14ac:dyDescent="0.25">
      <c r="A292" s="514" t="s">
        <v>515</v>
      </c>
      <c r="B292" s="93">
        <v>565</v>
      </c>
      <c r="C292" s="91">
        <f t="shared" ref="C292:C322" si="10">IF(B$323&lt;&gt;0,B292/B$323,0)</f>
        <v>0.19755244755244755</v>
      </c>
      <c r="D292" s="65">
        <f t="shared" ref="D292:D322" si="11">IF(B$51&lt;&gt;0,B292/B$51,0)</f>
        <v>1.1302260452090419E-2</v>
      </c>
      <c r="E292" s="27">
        <f>'City of Winnipeg'!F292</f>
        <v>1.4966198789129314E-2</v>
      </c>
    </row>
    <row r="293" spans="1:5" s="2" customFormat="1" ht="13.8" x14ac:dyDescent="0.25">
      <c r="A293" s="475" t="s">
        <v>512</v>
      </c>
      <c r="B293" s="93">
        <v>250</v>
      </c>
      <c r="C293" s="91">
        <f t="shared" si="10"/>
        <v>8.7412587412587409E-2</v>
      </c>
      <c r="D293" s="65">
        <f t="shared" si="11"/>
        <v>5.0010002000400082E-3</v>
      </c>
      <c r="E293" s="27">
        <f>'City of Winnipeg'!F293</f>
        <v>1.0785165476610648E-2</v>
      </c>
    </row>
    <row r="294" spans="1:5" ht="12.75" customHeight="1" x14ac:dyDescent="0.25">
      <c r="A294" s="475" t="s">
        <v>504</v>
      </c>
      <c r="B294" s="93">
        <v>245</v>
      </c>
      <c r="C294" s="91">
        <f t="shared" si="10"/>
        <v>8.5664335664335664E-2</v>
      </c>
      <c r="D294" s="65">
        <f t="shared" si="11"/>
        <v>4.9009801960392075E-3</v>
      </c>
      <c r="E294" s="102">
        <f>'City of Winnipeg'!F294</f>
        <v>5.9050308147585049E-3</v>
      </c>
    </row>
    <row r="295" spans="1:5" s="2" customFormat="1" ht="14.4" customHeight="1" x14ac:dyDescent="0.25">
      <c r="A295" s="475" t="s">
        <v>509</v>
      </c>
      <c r="B295" s="93">
        <v>355</v>
      </c>
      <c r="C295" s="91">
        <f t="shared" si="10"/>
        <v>0.12412587412587413</v>
      </c>
      <c r="D295" s="65">
        <f t="shared" si="11"/>
        <v>7.1014202840568117E-3</v>
      </c>
      <c r="E295" s="102">
        <f>'City of Winnipeg'!F295</f>
        <v>4.5475524665381586E-3</v>
      </c>
    </row>
    <row r="296" spans="1:5" s="2" customFormat="1" ht="14.4" customHeight="1" x14ac:dyDescent="0.25">
      <c r="A296" s="475" t="s">
        <v>508</v>
      </c>
      <c r="B296" s="93">
        <v>0</v>
      </c>
      <c r="C296" s="91">
        <f t="shared" si="10"/>
        <v>0</v>
      </c>
      <c r="D296" s="65">
        <f t="shared" si="11"/>
        <v>0</v>
      </c>
      <c r="E296" s="102">
        <f>'City of Winnipeg'!F296</f>
        <v>1.8665327288029756E-3</v>
      </c>
    </row>
    <row r="297" spans="1:5" s="2" customFormat="1" ht="14.4" customHeight="1" x14ac:dyDescent="0.25">
      <c r="A297" s="475" t="s">
        <v>484</v>
      </c>
      <c r="B297" s="93">
        <v>215</v>
      </c>
      <c r="C297" s="91">
        <f t="shared" si="10"/>
        <v>7.5174825174825169E-2</v>
      </c>
      <c r="D297" s="65">
        <f t="shared" si="11"/>
        <v>4.3008601720344068E-3</v>
      </c>
      <c r="E297" s="102">
        <f>'City of Winnipeg'!F297</f>
        <v>1.7172101104987376E-3</v>
      </c>
    </row>
    <row r="298" spans="1:5" s="2" customFormat="1" ht="14.4" customHeight="1" x14ac:dyDescent="0.25">
      <c r="A298" s="475" t="s">
        <v>502</v>
      </c>
      <c r="B298" s="93">
        <v>0</v>
      </c>
      <c r="C298" s="91">
        <f t="shared" si="10"/>
        <v>0</v>
      </c>
      <c r="D298" s="65">
        <f t="shared" si="11"/>
        <v>0</v>
      </c>
      <c r="E298" s="102">
        <f>'City of Winnipeg'!F298</f>
        <v>1.6696983683110254E-3</v>
      </c>
    </row>
    <row r="299" spans="1:5" s="2" customFormat="1" ht="14.4" customHeight="1" x14ac:dyDescent="0.25">
      <c r="A299" s="475" t="s">
        <v>516</v>
      </c>
      <c r="B299" s="93">
        <v>65</v>
      </c>
      <c r="C299" s="91">
        <f t="shared" si="10"/>
        <v>2.2727272727272728E-2</v>
      </c>
      <c r="D299" s="65">
        <f t="shared" si="11"/>
        <v>1.300260052010402E-3</v>
      </c>
      <c r="E299" s="102">
        <f>'City of Winnipeg'!F299</f>
        <v>1.4796513995601771E-3</v>
      </c>
    </row>
    <row r="300" spans="1:5" s="2" customFormat="1" ht="14.4" customHeight="1" x14ac:dyDescent="0.25">
      <c r="A300" s="475" t="s">
        <v>497</v>
      </c>
      <c r="B300" s="93">
        <v>55</v>
      </c>
      <c r="C300" s="91">
        <f t="shared" si="10"/>
        <v>1.9230769230769232E-2</v>
      </c>
      <c r="D300" s="65">
        <f t="shared" si="11"/>
        <v>1.1002200440088017E-3</v>
      </c>
      <c r="E300" s="102">
        <f>'City of Winnipeg'!F300</f>
        <v>1.2420926886216165E-3</v>
      </c>
    </row>
    <row r="301" spans="1:5" s="2" customFormat="1" ht="14.4" customHeight="1" x14ac:dyDescent="0.25">
      <c r="A301" s="475" t="s">
        <v>511</v>
      </c>
      <c r="B301" s="93">
        <v>95</v>
      </c>
      <c r="C301" s="91">
        <f t="shared" si="10"/>
        <v>3.3216783216783216E-2</v>
      </c>
      <c r="D301" s="65">
        <f t="shared" si="11"/>
        <v>1.9003800760152029E-3</v>
      </c>
      <c r="E301" s="102">
        <f>'City of Winnipeg'!F301</f>
        <v>1.0181087611652595E-3</v>
      </c>
    </row>
    <row r="302" spans="1:5" s="2" customFormat="1" ht="13.65" customHeight="1" x14ac:dyDescent="0.25">
      <c r="A302" s="475" t="s">
        <v>507</v>
      </c>
      <c r="B302" s="93">
        <v>85</v>
      </c>
      <c r="C302" s="91">
        <f t="shared" si="10"/>
        <v>2.972027972027972E-2</v>
      </c>
      <c r="D302" s="65">
        <f t="shared" si="11"/>
        <v>1.7003400680136026E-3</v>
      </c>
      <c r="E302" s="102">
        <f>'City of Winnipeg'!F302</f>
        <v>8.8236092634322479E-4</v>
      </c>
    </row>
    <row r="303" spans="1:5" s="2" customFormat="1" ht="14.4" customHeight="1" x14ac:dyDescent="0.25">
      <c r="A303" s="475" t="s">
        <v>490</v>
      </c>
      <c r="B303" s="93">
        <v>45</v>
      </c>
      <c r="C303" s="91">
        <f t="shared" si="10"/>
        <v>1.5734265734265736E-2</v>
      </c>
      <c r="D303" s="65">
        <f t="shared" si="11"/>
        <v>9.0018003600720144E-4</v>
      </c>
      <c r="E303" s="102">
        <f>'City of Winnipeg'!F303</f>
        <v>7.9412483370890237E-4</v>
      </c>
    </row>
    <row r="304" spans="1:5" s="2" customFormat="1" ht="14.4" customHeight="1" x14ac:dyDescent="0.25">
      <c r="A304" s="475" t="s">
        <v>514</v>
      </c>
      <c r="B304" s="93">
        <v>50</v>
      </c>
      <c r="C304" s="91">
        <f t="shared" si="10"/>
        <v>1.7482517482517484E-2</v>
      </c>
      <c r="D304" s="65">
        <f t="shared" si="11"/>
        <v>1.0002000400080016E-3</v>
      </c>
      <c r="E304" s="102">
        <f>'City of Winnipeg'!F304</f>
        <v>7.7376265848559721E-4</v>
      </c>
    </row>
    <row r="305" spans="1:5" s="2" customFormat="1" ht="14.4" customHeight="1" x14ac:dyDescent="0.25">
      <c r="A305" s="475" t="s">
        <v>503</v>
      </c>
      <c r="B305" s="93">
        <v>0</v>
      </c>
      <c r="C305" s="91">
        <f t="shared" si="10"/>
        <v>0</v>
      </c>
      <c r="D305" s="65">
        <f t="shared" si="11"/>
        <v>0</v>
      </c>
      <c r="E305" s="102">
        <f>'City of Winnipeg'!F305</f>
        <v>7.3303830803898677E-4</v>
      </c>
    </row>
    <row r="306" spans="1:5" s="2" customFormat="1" ht="14.4" customHeight="1" x14ac:dyDescent="0.25">
      <c r="A306" s="475" t="s">
        <v>513</v>
      </c>
      <c r="B306" s="93">
        <v>60</v>
      </c>
      <c r="C306" s="91">
        <f t="shared" si="10"/>
        <v>2.097902097902098E-2</v>
      </c>
      <c r="D306" s="65">
        <f t="shared" si="11"/>
        <v>1.2002400480096019E-3</v>
      </c>
      <c r="E306" s="102">
        <f>'City of Winnipeg'!F306</f>
        <v>7.1267613281568161E-4</v>
      </c>
    </row>
    <row r="307" spans="1:5" s="2" customFormat="1" ht="14.4" customHeight="1" x14ac:dyDescent="0.25">
      <c r="A307" s="475" t="s">
        <v>519</v>
      </c>
      <c r="B307" s="93">
        <v>70</v>
      </c>
      <c r="C307" s="91">
        <f t="shared" si="10"/>
        <v>2.4475524475524476E-2</v>
      </c>
      <c r="D307" s="65">
        <f t="shared" si="11"/>
        <v>1.4002800560112022E-3</v>
      </c>
      <c r="E307" s="102">
        <f>'City of Winnipeg'!F307</f>
        <v>6.380148236635626E-4</v>
      </c>
    </row>
    <row r="308" spans="1:5" s="2" customFormat="1" ht="14.4" customHeight="1" x14ac:dyDescent="0.25">
      <c r="A308" s="475" t="s">
        <v>496</v>
      </c>
      <c r="B308" s="93">
        <v>60</v>
      </c>
      <c r="C308" s="91">
        <f t="shared" si="10"/>
        <v>2.097902097902098E-2</v>
      </c>
      <c r="D308" s="65">
        <f t="shared" si="11"/>
        <v>1.2002400480096019E-3</v>
      </c>
      <c r="E308" s="102">
        <f>'City of Winnipeg'!F308</f>
        <v>5.76928297993647E-4</v>
      </c>
    </row>
    <row r="309" spans="1:5" s="2" customFormat="1" ht="14.4" customHeight="1" x14ac:dyDescent="0.25">
      <c r="A309" s="475" t="s">
        <v>500</v>
      </c>
      <c r="B309" s="93">
        <v>0</v>
      </c>
      <c r="C309" s="91">
        <f t="shared" si="10"/>
        <v>0</v>
      </c>
      <c r="D309" s="65">
        <f t="shared" si="11"/>
        <v>0</v>
      </c>
      <c r="E309" s="102">
        <f>'City of Winnipeg'!F309</f>
        <v>5.4299133928813832E-4</v>
      </c>
    </row>
    <row r="310" spans="1:5" s="2" customFormat="1" ht="14.4" customHeight="1" x14ac:dyDescent="0.25">
      <c r="A310" s="475" t="s">
        <v>518</v>
      </c>
      <c r="B310" s="93">
        <v>0</v>
      </c>
      <c r="C310" s="91">
        <f t="shared" si="10"/>
        <v>0</v>
      </c>
      <c r="D310" s="65">
        <f t="shared" si="11"/>
        <v>0</v>
      </c>
      <c r="E310" s="102">
        <f>'City of Winnipeg'!F310</f>
        <v>4.6154263839491761E-4</v>
      </c>
    </row>
    <row r="311" spans="1:5" s="2" customFormat="1" ht="14.4" customHeight="1" x14ac:dyDescent="0.25">
      <c r="A311" s="475" t="s">
        <v>488</v>
      </c>
      <c r="B311" s="93">
        <v>45</v>
      </c>
      <c r="C311" s="91">
        <f t="shared" si="10"/>
        <v>1.5734265734265736E-2</v>
      </c>
      <c r="D311" s="65">
        <f t="shared" si="11"/>
        <v>9.0018003600720144E-4</v>
      </c>
      <c r="E311" s="102">
        <f>'City of Winnipeg'!F311</f>
        <v>4.4796785491271415E-4</v>
      </c>
    </row>
    <row r="312" spans="1:5" s="2" customFormat="1" ht="14.4" customHeight="1" x14ac:dyDescent="0.25">
      <c r="A312" s="475" t="s">
        <v>505</v>
      </c>
      <c r="B312" s="93">
        <v>0</v>
      </c>
      <c r="C312" s="91">
        <f t="shared" si="10"/>
        <v>0</v>
      </c>
      <c r="D312" s="65">
        <f t="shared" si="11"/>
        <v>0</v>
      </c>
      <c r="E312" s="102">
        <f>'City of Winnipeg'!F312</f>
        <v>4.0724350446610377E-4</v>
      </c>
    </row>
    <row r="313" spans="1:5" s="2" customFormat="1" ht="14.4" customHeight="1" x14ac:dyDescent="0.25">
      <c r="A313" s="475" t="s">
        <v>485</v>
      </c>
      <c r="B313" s="93">
        <v>30</v>
      </c>
      <c r="C313" s="91">
        <f t="shared" si="10"/>
        <v>1.048951048951049E-2</v>
      </c>
      <c r="D313" s="65">
        <f t="shared" si="11"/>
        <v>6.0012002400480096E-4</v>
      </c>
      <c r="E313" s="102">
        <f>'City of Winnipeg'!F313</f>
        <v>3.7330654576059514E-4</v>
      </c>
    </row>
    <row r="314" spans="1:5" s="2" customFormat="1" ht="14.4" customHeight="1" x14ac:dyDescent="0.25">
      <c r="A314" s="475" t="s">
        <v>506</v>
      </c>
      <c r="B314" s="93">
        <v>70</v>
      </c>
      <c r="C314" s="91">
        <f t="shared" si="10"/>
        <v>2.4475524475524476E-2</v>
      </c>
      <c r="D314" s="65">
        <f t="shared" si="11"/>
        <v>1.4002800560112022E-3</v>
      </c>
      <c r="E314" s="102">
        <f>'City of Winnipeg'!F314</f>
        <v>3.5294437053728993E-4</v>
      </c>
    </row>
    <row r="315" spans="1:5" s="2" customFormat="1" ht="14.4" customHeight="1" x14ac:dyDescent="0.25">
      <c r="A315" s="475" t="s">
        <v>501</v>
      </c>
      <c r="B315" s="93">
        <v>55</v>
      </c>
      <c r="C315" s="91">
        <f t="shared" si="10"/>
        <v>1.9230769230769232E-2</v>
      </c>
      <c r="D315" s="65">
        <f t="shared" si="11"/>
        <v>1.1002200440088017E-3</v>
      </c>
      <c r="E315" s="102">
        <f>'City of Winnipeg'!F315</f>
        <v>3.4615697879618822E-4</v>
      </c>
    </row>
    <row r="316" spans="1:5" s="2" customFormat="1" ht="14.4" customHeight="1" x14ac:dyDescent="0.25">
      <c r="A316" s="475" t="s">
        <v>498</v>
      </c>
      <c r="B316" s="93">
        <v>30</v>
      </c>
      <c r="C316" s="91">
        <f t="shared" si="10"/>
        <v>1.048951048951049E-2</v>
      </c>
      <c r="D316" s="65">
        <f t="shared" si="11"/>
        <v>6.0012002400480096E-4</v>
      </c>
      <c r="E316" s="102">
        <f>'City of Winnipeg'!F316</f>
        <v>3.3936958705508646E-4</v>
      </c>
    </row>
    <row r="317" spans="1:5" s="2" customFormat="1" ht="14.4" customHeight="1" x14ac:dyDescent="0.25">
      <c r="A317" s="475" t="s">
        <v>499</v>
      </c>
      <c r="B317" s="93">
        <v>0</v>
      </c>
      <c r="C317" s="91">
        <f t="shared" si="10"/>
        <v>0</v>
      </c>
      <c r="D317" s="65">
        <f t="shared" si="11"/>
        <v>0</v>
      </c>
      <c r="E317" s="102">
        <f>'City of Winnipeg'!F317</f>
        <v>3.3936958705508646E-4</v>
      </c>
    </row>
    <row r="318" spans="1:5" s="2" customFormat="1" ht="14.4" customHeight="1" x14ac:dyDescent="0.25">
      <c r="A318" s="475" t="s">
        <v>379</v>
      </c>
      <c r="B318" s="93">
        <v>15</v>
      </c>
      <c r="C318" s="91">
        <f t="shared" si="10"/>
        <v>5.244755244755245E-3</v>
      </c>
      <c r="D318" s="65">
        <f t="shared" si="11"/>
        <v>3.0006001200240048E-4</v>
      </c>
      <c r="E318" s="102">
        <f>'City of Winnipeg'!F318</f>
        <v>1.4592892243368719E-3</v>
      </c>
    </row>
    <row r="319" spans="1:5" s="2" customFormat="1" ht="14.4" customHeight="1" x14ac:dyDescent="0.25">
      <c r="A319" s="475" t="s">
        <v>378</v>
      </c>
      <c r="B319" s="93">
        <v>90</v>
      </c>
      <c r="C319" s="91">
        <f t="shared" si="10"/>
        <v>3.1468531468531472E-2</v>
      </c>
      <c r="D319" s="65">
        <f t="shared" si="11"/>
        <v>1.8003600720144029E-3</v>
      </c>
      <c r="E319" s="102">
        <f>'City of Winnipeg'!F319</f>
        <v>1.079195286835175E-3</v>
      </c>
    </row>
    <row r="320" spans="1:5" s="2" customFormat="1" ht="14.4" customHeight="1" x14ac:dyDescent="0.25">
      <c r="A320" s="475" t="s">
        <v>380</v>
      </c>
      <c r="B320" s="93">
        <v>45</v>
      </c>
      <c r="C320" s="91">
        <f t="shared" si="10"/>
        <v>1.5734265734265736E-2</v>
      </c>
      <c r="D320" s="65">
        <f t="shared" si="11"/>
        <v>9.0018003600720144E-4</v>
      </c>
      <c r="E320" s="102">
        <f>'City of Winnipeg'!F320</f>
        <v>1.079195286835175E-3</v>
      </c>
    </row>
    <row r="321" spans="1:5" s="2" customFormat="1" ht="14.4" customHeight="1" x14ac:dyDescent="0.25">
      <c r="A321" s="475" t="s">
        <v>377</v>
      </c>
      <c r="B321" s="93">
        <v>125</v>
      </c>
      <c r="C321" s="91">
        <f t="shared" si="10"/>
        <v>4.3706293706293704E-2</v>
      </c>
      <c r="D321" s="65">
        <f t="shared" si="11"/>
        <v>2.5005001000200041E-3</v>
      </c>
      <c r="E321" s="102">
        <f>'City of Winnipeg'!F321</f>
        <v>1.0113213694241576E-3</v>
      </c>
    </row>
    <row r="322" spans="1:5" s="2" customFormat="1" ht="16.8" thickBot="1" x14ac:dyDescent="0.3">
      <c r="A322" s="104" t="s">
        <v>126</v>
      </c>
      <c r="B322" s="93">
        <v>140</v>
      </c>
      <c r="C322" s="91">
        <f t="shared" si="10"/>
        <v>4.8951048951048952E-2</v>
      </c>
      <c r="D322" s="65">
        <f t="shared" si="11"/>
        <v>2.8005601120224045E-3</v>
      </c>
      <c r="E322" s="110">
        <f>'City of Winnipeg'!F322</f>
        <v>3.7262780658648496E-3</v>
      </c>
    </row>
    <row r="323" spans="1:5" s="2" customFormat="1" ht="14.4" thickBot="1" x14ac:dyDescent="0.3">
      <c r="A323" s="375" t="s">
        <v>122</v>
      </c>
      <c r="B323" s="95">
        <f>SUM(B292:B322)</f>
        <v>2860</v>
      </c>
      <c r="C323" s="84">
        <f>SUM(C292:C322)</f>
        <v>1</v>
      </c>
      <c r="D323" s="74">
        <f>SUM(D292:D322)</f>
        <v>5.7211442288457696E-2</v>
      </c>
      <c r="E323" s="75">
        <f>'City of Winnipeg'!F323</f>
        <v>6.2274319224608354E-2</v>
      </c>
    </row>
    <row r="324" spans="1:5" s="2" customFormat="1" ht="42.75" customHeight="1" thickTop="1" x14ac:dyDescent="0.25">
      <c r="A324" s="692" t="s">
        <v>560</v>
      </c>
      <c r="B324" s="750"/>
      <c r="C324" s="750"/>
      <c r="D324" s="750"/>
      <c r="E324" s="750"/>
    </row>
    <row r="325" spans="1:5" s="2" customFormat="1" ht="15" customHeight="1" x14ac:dyDescent="0.25">
      <c r="A325" t="s">
        <v>584</v>
      </c>
    </row>
    <row r="326" spans="1:5" s="2" customFormat="1" ht="13.8" thickBot="1" x14ac:dyDescent="0.3"/>
    <row r="327" spans="1:5" s="2" customFormat="1" ht="45" customHeight="1" thickTop="1" thickBot="1" x14ac:dyDescent="0.3">
      <c r="A327" s="636" t="s">
        <v>572</v>
      </c>
      <c r="B327" s="661" t="s">
        <v>594</v>
      </c>
      <c r="C327" s="693"/>
      <c r="D327" s="694"/>
      <c r="E327" s="16" t="s">
        <v>21</v>
      </c>
    </row>
    <row r="328" spans="1:5" ht="18.600000000000001" thickTop="1" thickBot="1" x14ac:dyDescent="0.3">
      <c r="A328" s="383" t="s">
        <v>127</v>
      </c>
      <c r="B328" s="279" t="s">
        <v>70</v>
      </c>
      <c r="C328" s="280" t="s">
        <v>48</v>
      </c>
      <c r="D328" s="281" t="s">
        <v>76</v>
      </c>
      <c r="E328" s="282" t="s">
        <v>106</v>
      </c>
    </row>
    <row r="329" spans="1:5" s="2" customFormat="1" ht="14.4" customHeight="1" x14ac:dyDescent="0.25">
      <c r="A329" s="505" t="s">
        <v>128</v>
      </c>
      <c r="B329" s="93">
        <v>8960</v>
      </c>
      <c r="C329" s="91">
        <f t="shared" ref="C329:C351" si="12">IF(B$352&lt;&gt;0,B329/B$352,0)</f>
        <v>0.17928964482241119</v>
      </c>
      <c r="D329" s="65">
        <f t="shared" ref="D329:D351" si="13">IF(B$51&lt;&gt;0,B329/B$51,0)</f>
        <v>0.17923584716943389</v>
      </c>
      <c r="E329" s="27">
        <f>'City of Winnipeg'!F330</f>
        <v>4.4132819287576022E-2</v>
      </c>
    </row>
    <row r="330" spans="1:5" s="2" customFormat="1" ht="14.4" customHeight="1" x14ac:dyDescent="0.25">
      <c r="A330" s="505" t="s">
        <v>136</v>
      </c>
      <c r="B330" s="93">
        <v>1195</v>
      </c>
      <c r="C330" s="91">
        <f t="shared" si="12"/>
        <v>2.3911955977988994E-2</v>
      </c>
      <c r="D330" s="65">
        <f>IF(B$51&lt;&gt;0,B330/B$51,0)</f>
        <v>2.3904780956191238E-2</v>
      </c>
      <c r="E330" s="27">
        <f>'City of Winnipeg'!F330</f>
        <v>4.4132819287576022E-2</v>
      </c>
    </row>
    <row r="331" spans="1:5" ht="14.4" customHeight="1" x14ac:dyDescent="0.25">
      <c r="A331" s="506" t="s">
        <v>129</v>
      </c>
      <c r="B331" s="93">
        <v>2660</v>
      </c>
      <c r="C331" s="91">
        <f t="shared" si="12"/>
        <v>5.3226613306653327E-2</v>
      </c>
      <c r="D331" s="65">
        <f t="shared" si="13"/>
        <v>5.3210642128425682E-2</v>
      </c>
      <c r="E331" s="27">
        <f>'City of Winnipeg'!F331</f>
        <v>4.0087423979148565E-2</v>
      </c>
    </row>
    <row r="332" spans="1:5" ht="14.4" customHeight="1" x14ac:dyDescent="0.25">
      <c r="A332" s="506" t="s">
        <v>132</v>
      </c>
      <c r="B332" s="93">
        <v>1455</v>
      </c>
      <c r="C332" s="91">
        <f t="shared" si="12"/>
        <v>2.9114557278639319E-2</v>
      </c>
      <c r="D332" s="65">
        <f t="shared" si="13"/>
        <v>2.9105821164232847E-2</v>
      </c>
      <c r="E332" s="27">
        <f>'City of Winnipeg'!F332</f>
        <v>3.281114248479583E-2</v>
      </c>
    </row>
    <row r="333" spans="1:5" s="2" customFormat="1" ht="14.4" customHeight="1" x14ac:dyDescent="0.25">
      <c r="A333" s="506" t="s">
        <v>130</v>
      </c>
      <c r="B333" s="93">
        <v>1955</v>
      </c>
      <c r="C333" s="91">
        <f t="shared" si="12"/>
        <v>3.9119559779889942E-2</v>
      </c>
      <c r="D333" s="65">
        <f t="shared" si="13"/>
        <v>3.9107821564312861E-2</v>
      </c>
      <c r="E333" s="27">
        <f>'City of Winnipeg'!F333</f>
        <v>2.6865225890529972E-2</v>
      </c>
    </row>
    <row r="334" spans="1:5" s="2" customFormat="1" ht="14.4" customHeight="1" x14ac:dyDescent="0.25">
      <c r="A334" s="506" t="s">
        <v>137</v>
      </c>
      <c r="B334" s="93">
        <v>1500</v>
      </c>
      <c r="C334" s="91">
        <f t="shared" si="12"/>
        <v>3.0015007503751877E-2</v>
      </c>
      <c r="D334" s="65">
        <f t="shared" si="13"/>
        <v>3.0006001200240048E-2</v>
      </c>
      <c r="E334" s="27">
        <f>'City of Winnipeg'!F334</f>
        <v>2.0016561685490878E-2</v>
      </c>
    </row>
    <row r="335" spans="1:5" s="2" customFormat="1" ht="14.4" customHeight="1" x14ac:dyDescent="0.25">
      <c r="A335" s="510" t="s">
        <v>131</v>
      </c>
      <c r="B335" s="93">
        <v>975</v>
      </c>
      <c r="C335" s="91">
        <f t="shared" si="12"/>
        <v>1.950975487743872E-2</v>
      </c>
      <c r="D335" s="65">
        <f t="shared" si="13"/>
        <v>1.9503900780156031E-2</v>
      </c>
      <c r="E335" s="27">
        <f>'City of Winnipeg'!F335</f>
        <v>1.8217854039965248E-2</v>
      </c>
    </row>
    <row r="336" spans="1:5" s="2" customFormat="1" ht="14.4" customHeight="1" x14ac:dyDescent="0.25">
      <c r="A336" s="510" t="s">
        <v>135</v>
      </c>
      <c r="B336" s="93">
        <v>995</v>
      </c>
      <c r="C336" s="91">
        <f t="shared" si="12"/>
        <v>1.9909954977488743E-2</v>
      </c>
      <c r="D336" s="65">
        <f t="shared" si="13"/>
        <v>1.990398079615923E-2</v>
      </c>
      <c r="E336" s="27">
        <f>'City of Winnipeg'!F336</f>
        <v>1.6819613379669852E-2</v>
      </c>
    </row>
    <row r="337" spans="1:5" s="2" customFormat="1" ht="14.4" customHeight="1" x14ac:dyDescent="0.25">
      <c r="A337" s="115" t="s">
        <v>133</v>
      </c>
      <c r="B337" s="93">
        <v>2985</v>
      </c>
      <c r="C337" s="91">
        <f t="shared" si="12"/>
        <v>5.972986493246623E-2</v>
      </c>
      <c r="D337" s="65">
        <f t="shared" si="13"/>
        <v>5.9711942388477698E-2</v>
      </c>
      <c r="E337" s="102">
        <f>'City of Winnipeg'!F337</f>
        <v>1.4708677237185056E-2</v>
      </c>
    </row>
    <row r="338" spans="1:5" s="2" customFormat="1" ht="14.4" customHeight="1" x14ac:dyDescent="0.25">
      <c r="A338" s="115" t="s">
        <v>561</v>
      </c>
      <c r="B338" s="93">
        <v>490</v>
      </c>
      <c r="C338" s="91">
        <f t="shared" si="12"/>
        <v>9.8049024512256132E-3</v>
      </c>
      <c r="D338" s="65">
        <f t="shared" si="13"/>
        <v>9.8019603920784151E-3</v>
      </c>
      <c r="E338" s="102">
        <f>'City of Winnipeg'!F338</f>
        <v>1.462722632493484E-2</v>
      </c>
    </row>
    <row r="339" spans="1:5" s="2" customFormat="1" ht="14.4" customHeight="1" x14ac:dyDescent="0.25">
      <c r="A339" s="115" t="s">
        <v>562</v>
      </c>
      <c r="B339" s="93">
        <v>1030</v>
      </c>
      <c r="C339" s="91">
        <f t="shared" si="12"/>
        <v>2.0610305152576287E-2</v>
      </c>
      <c r="D339" s="65">
        <f t="shared" si="13"/>
        <v>2.0604120824164834E-2</v>
      </c>
      <c r="E339" s="102">
        <f>'City of Winnipeg'!F339</f>
        <v>1.2604528670721113E-2</v>
      </c>
    </row>
    <row r="340" spans="1:5" s="2" customFormat="1" ht="14.4" customHeight="1" x14ac:dyDescent="0.25">
      <c r="A340" s="115" t="s">
        <v>134</v>
      </c>
      <c r="B340" s="93">
        <v>530</v>
      </c>
      <c r="C340" s="91">
        <f t="shared" si="12"/>
        <v>1.0605302651325662E-2</v>
      </c>
      <c r="D340" s="65">
        <f t="shared" si="13"/>
        <v>1.0602120424084817E-2</v>
      </c>
      <c r="E340" s="102">
        <f>'City of Winnipeg'!F340</f>
        <v>9.522969157254561E-3</v>
      </c>
    </row>
    <row r="341" spans="1:5" s="2" customFormat="1" ht="14.4" customHeight="1" x14ac:dyDescent="0.25">
      <c r="A341" s="510" t="s">
        <v>138</v>
      </c>
      <c r="B341" s="93">
        <v>425</v>
      </c>
      <c r="C341" s="91">
        <f t="shared" si="12"/>
        <v>8.5042521260630319E-3</v>
      </c>
      <c r="D341" s="65">
        <f t="shared" si="13"/>
        <v>8.5017003400680129E-3</v>
      </c>
      <c r="E341" s="102">
        <f>'City of Winnipeg'!F341</f>
        <v>9.3125543006081675E-3</v>
      </c>
    </row>
    <row r="342" spans="1:5" s="2" customFormat="1" ht="14.4" customHeight="1" x14ac:dyDescent="0.25">
      <c r="A342" s="510" t="s">
        <v>139</v>
      </c>
      <c r="B342" s="93">
        <v>410</v>
      </c>
      <c r="C342" s="91">
        <f t="shared" si="12"/>
        <v>8.2041020510255133E-3</v>
      </c>
      <c r="D342" s="65">
        <f t="shared" si="13"/>
        <v>8.2016403280656125E-3</v>
      </c>
      <c r="E342" s="102">
        <f>'City of Winnipeg'!F342</f>
        <v>3.9232189400521282E-3</v>
      </c>
    </row>
    <row r="343" spans="1:5" s="2" customFormat="1" ht="14.4" customHeight="1" x14ac:dyDescent="0.25">
      <c r="A343" s="115" t="s">
        <v>563</v>
      </c>
      <c r="B343" s="93">
        <v>40</v>
      </c>
      <c r="C343" s="91">
        <f t="shared" si="12"/>
        <v>8.0040020010005008E-4</v>
      </c>
      <c r="D343" s="65">
        <f t="shared" si="13"/>
        <v>8.0016003200640128E-4</v>
      </c>
      <c r="E343" s="102">
        <f>'City of Winnipeg'!F343</f>
        <v>3.8078301476976543E-3</v>
      </c>
    </row>
    <row r="344" spans="1:5" s="2" customFormat="1" ht="14.4" customHeight="1" x14ac:dyDescent="0.25">
      <c r="A344" s="115" t="s">
        <v>564</v>
      </c>
      <c r="B344" s="93">
        <v>50</v>
      </c>
      <c r="C344" s="91">
        <f t="shared" si="12"/>
        <v>1.0005002501250625E-3</v>
      </c>
      <c r="D344" s="65">
        <f t="shared" si="13"/>
        <v>1.0002000400080016E-3</v>
      </c>
      <c r="E344" s="102">
        <f>'City of Winnipeg'!F344</f>
        <v>3.6245655951346657E-3</v>
      </c>
    </row>
    <row r="345" spans="1:5" s="2" customFormat="1" ht="14.4" customHeight="1" x14ac:dyDescent="0.25">
      <c r="A345" s="510" t="s">
        <v>565</v>
      </c>
      <c r="B345" s="93">
        <v>175</v>
      </c>
      <c r="C345" s="91">
        <f t="shared" si="12"/>
        <v>3.5017508754377189E-3</v>
      </c>
      <c r="D345" s="65">
        <f t="shared" si="13"/>
        <v>3.5007001400280055E-3</v>
      </c>
      <c r="E345" s="102">
        <f>'City of Winnipeg'!F345</f>
        <v>1.4321785403996524E-3</v>
      </c>
    </row>
    <row r="346" spans="1:5" s="2" customFormat="1" ht="14.4" customHeight="1" x14ac:dyDescent="0.25">
      <c r="A346" s="115" t="s">
        <v>566</v>
      </c>
      <c r="B346" s="93">
        <v>115</v>
      </c>
      <c r="C346" s="91">
        <f t="shared" si="12"/>
        <v>2.301150575287644E-3</v>
      </c>
      <c r="D346" s="65">
        <f t="shared" si="13"/>
        <v>2.3004600920184036E-3</v>
      </c>
      <c r="E346" s="102">
        <f>'City of Winnipeg'!F346</f>
        <v>1.3846655082536924E-3</v>
      </c>
    </row>
    <row r="347" spans="1:5" s="2" customFormat="1" ht="14.4" customHeight="1" x14ac:dyDescent="0.25">
      <c r="A347" s="506" t="s">
        <v>567</v>
      </c>
      <c r="B347" s="93">
        <v>0</v>
      </c>
      <c r="C347" s="91">
        <f t="shared" si="12"/>
        <v>0</v>
      </c>
      <c r="D347" s="65">
        <f t="shared" si="13"/>
        <v>0</v>
      </c>
      <c r="E347" s="102">
        <f>'City of Winnipeg'!F347</f>
        <v>1.3235773240660295E-3</v>
      </c>
    </row>
    <row r="348" spans="1:5" s="2" customFormat="1" ht="14.4" customHeight="1" x14ac:dyDescent="0.25">
      <c r="A348" s="508" t="s">
        <v>568</v>
      </c>
      <c r="B348" s="93">
        <v>4150</v>
      </c>
      <c r="C348" s="91">
        <f t="shared" si="12"/>
        <v>8.3041520760380197E-2</v>
      </c>
      <c r="D348" s="65">
        <f t="shared" si="13"/>
        <v>8.3016603320664129E-2</v>
      </c>
      <c r="E348" s="102">
        <f>'City of Winnipeg'!F348</f>
        <v>8.8632167680278012E-2</v>
      </c>
    </row>
    <row r="349" spans="1:5" s="2" customFormat="1" ht="14.4" customHeight="1" x14ac:dyDescent="0.25">
      <c r="A349" s="508" t="s">
        <v>569</v>
      </c>
      <c r="B349" s="93">
        <v>1235</v>
      </c>
      <c r="C349" s="91">
        <f t="shared" si="12"/>
        <v>2.4712356178089045E-2</v>
      </c>
      <c r="D349" s="65">
        <f t="shared" si="13"/>
        <v>2.470494098819764E-2</v>
      </c>
      <c r="E349" s="102">
        <f>'City of Winnipeg'!F349</f>
        <v>2.4713564291920068E-2</v>
      </c>
    </row>
    <row r="350" spans="1:5" s="2" customFormat="1" ht="14.4" customHeight="1" x14ac:dyDescent="0.25">
      <c r="A350" s="508" t="s">
        <v>570</v>
      </c>
      <c r="B350" s="93">
        <v>385</v>
      </c>
      <c r="C350" s="91">
        <f t="shared" si="12"/>
        <v>7.7038519259629819E-3</v>
      </c>
      <c r="D350" s="65">
        <f t="shared" si="13"/>
        <v>7.7015403080616125E-3</v>
      </c>
      <c r="E350" s="102">
        <f>'City of Winnipeg'!F350</f>
        <v>7.3848827106863593E-3</v>
      </c>
    </row>
    <row r="351" spans="1:5" s="2" customFormat="1" ht="14.4" customHeight="1" thickBot="1" x14ac:dyDescent="0.3">
      <c r="A351" s="508" t="s">
        <v>571</v>
      </c>
      <c r="B351" s="93">
        <v>18260</v>
      </c>
      <c r="C351" s="91">
        <f t="shared" si="12"/>
        <v>0.36538269134567286</v>
      </c>
      <c r="D351" s="65">
        <f t="shared" si="13"/>
        <v>0.36527305461092219</v>
      </c>
      <c r="E351" s="102">
        <f>'City of Winnipeg'!F351</f>
        <v>0.36373941138140747</v>
      </c>
    </row>
    <row r="352" spans="1:5" s="2" customFormat="1" ht="14.4" thickBot="1" x14ac:dyDescent="0.3">
      <c r="A352" s="507" t="s">
        <v>67</v>
      </c>
      <c r="B352" s="95">
        <f>SUM(B329:B351)</f>
        <v>49975</v>
      </c>
      <c r="C352" s="84">
        <f>SUM(C329:C351)</f>
        <v>1.0000000000000002</v>
      </c>
      <c r="D352" s="74">
        <f>SUM(D329:D351)</f>
        <v>0.99969993998799755</v>
      </c>
      <c r="E352" s="75">
        <f>'City of Winnipeg'!F352</f>
        <v>1</v>
      </c>
    </row>
    <row r="353" spans="1:5" s="2" customFormat="1" ht="14.4" customHeight="1" thickTop="1" x14ac:dyDescent="0.25">
      <c r="A353" s="504"/>
      <c r="B353" s="448"/>
      <c r="C353" s="448"/>
      <c r="D353" s="448"/>
      <c r="E353" s="448"/>
    </row>
    <row r="354" spans="1:5" s="2" customFormat="1" ht="13.65" customHeight="1" thickBot="1" x14ac:dyDescent="0.3">
      <c r="A354" s="504"/>
    </row>
    <row r="355" spans="1:5" s="2" customFormat="1" ht="45" customHeight="1" thickTop="1" thickBot="1" x14ac:dyDescent="0.3">
      <c r="A355" s="636" t="s">
        <v>140</v>
      </c>
      <c r="B355" s="661" t="s">
        <v>594</v>
      </c>
      <c r="C355" s="662"/>
      <c r="D355" s="661" t="s">
        <v>21</v>
      </c>
      <c r="E355" s="662"/>
    </row>
    <row r="356" spans="1:5" s="2" customFormat="1" ht="15" thickTop="1" thickBot="1" x14ac:dyDescent="0.3">
      <c r="A356" s="18" t="s">
        <v>141</v>
      </c>
      <c r="B356" s="78" t="s">
        <v>70</v>
      </c>
      <c r="C356" s="117" t="s">
        <v>48</v>
      </c>
      <c r="D356" s="78" t="s">
        <v>70</v>
      </c>
      <c r="E356" s="20" t="s">
        <v>48</v>
      </c>
    </row>
    <row r="357" spans="1:5" s="2" customFormat="1" ht="14.4" customHeight="1" x14ac:dyDescent="0.25">
      <c r="A357" s="103" t="s">
        <v>142</v>
      </c>
      <c r="B357" s="59">
        <v>23860</v>
      </c>
      <c r="C357" s="79">
        <f t="shared" ref="C357:C364" si="14">IF(B$365&lt;&gt;0,B357/B$365,0)</f>
        <v>0.55676117139190295</v>
      </c>
      <c r="D357" s="118">
        <f>'City of Winnipeg'!E357</f>
        <v>334045</v>
      </c>
      <c r="E357" s="119">
        <f>'City of Winnipeg'!F357</f>
        <v>0.54533062337259508</v>
      </c>
    </row>
    <row r="358" spans="1:5" s="2" customFormat="1" ht="14.4" customHeight="1" x14ac:dyDescent="0.25">
      <c r="A358" s="120" t="s">
        <v>143</v>
      </c>
      <c r="B358" s="29">
        <v>19960</v>
      </c>
      <c r="C358" s="25">
        <f t="shared" si="14"/>
        <v>0.46575662116439154</v>
      </c>
      <c r="D358" s="121">
        <f>'City of Winnipeg'!E358</f>
        <v>278190</v>
      </c>
      <c r="E358" s="27">
        <f>'City of Winnipeg'!F358</f>
        <v>0.45414697455738667</v>
      </c>
    </row>
    <row r="359" spans="1:5" s="2" customFormat="1" ht="14.4" customHeight="1" x14ac:dyDescent="0.25">
      <c r="A359" s="120" t="s">
        <v>144</v>
      </c>
      <c r="B359" s="29">
        <v>3900</v>
      </c>
      <c r="C359" s="122">
        <f t="shared" si="14"/>
        <v>9.1004550227511374E-2</v>
      </c>
      <c r="D359" s="121">
        <f>'City of Winnipeg'!E359</f>
        <v>55850</v>
      </c>
      <c r="E359" s="27">
        <f>'City of Winnipeg'!F359</f>
        <v>9.1175486282864399E-2</v>
      </c>
    </row>
    <row r="360" spans="1:5" s="2" customFormat="1" ht="14.4" customHeight="1" x14ac:dyDescent="0.25">
      <c r="A360" s="90" t="s">
        <v>145</v>
      </c>
      <c r="B360" s="29">
        <v>18995</v>
      </c>
      <c r="C360" s="25">
        <f t="shared" si="14"/>
        <v>0.44323882860809705</v>
      </c>
      <c r="D360" s="121">
        <f>'City of Winnipeg'!E360</f>
        <v>278510</v>
      </c>
      <c r="E360" s="27">
        <f>'City of Winnipeg'!F360</f>
        <v>0.45466937662740486</v>
      </c>
    </row>
    <row r="361" spans="1:5" s="2" customFormat="1" ht="14.4" customHeight="1" x14ac:dyDescent="0.25">
      <c r="A361" s="120" t="s">
        <v>146</v>
      </c>
      <c r="B361" s="29">
        <v>13085</v>
      </c>
      <c r="C361" s="25">
        <f t="shared" si="14"/>
        <v>0.30533193326332986</v>
      </c>
      <c r="D361" s="121">
        <f>'City of Winnipeg'!E361</f>
        <v>199130</v>
      </c>
      <c r="E361" s="27">
        <f>'City of Winnipeg'!F361</f>
        <v>0.32508101313351456</v>
      </c>
    </row>
    <row r="362" spans="1:5" s="2" customFormat="1" ht="14.4" customHeight="1" x14ac:dyDescent="0.25">
      <c r="A362" s="120" t="s">
        <v>147</v>
      </c>
      <c r="B362" s="29">
        <v>860</v>
      </c>
      <c r="C362" s="122">
        <f t="shared" si="14"/>
        <v>2.0067670050169174E-2</v>
      </c>
      <c r="D362" s="121">
        <f>'City of Winnipeg'!E362</f>
        <v>14245</v>
      </c>
      <c r="E362" s="27">
        <f>'City of Winnipeg'!F362</f>
        <v>2.3255054648154045E-2</v>
      </c>
    </row>
    <row r="363" spans="1:5" s="2" customFormat="1" ht="14.4" customHeight="1" x14ac:dyDescent="0.25">
      <c r="A363" s="120" t="s">
        <v>148</v>
      </c>
      <c r="B363" s="29">
        <v>2800</v>
      </c>
      <c r="C363" s="25">
        <f t="shared" si="14"/>
        <v>6.5336600163341502E-2</v>
      </c>
      <c r="D363" s="121">
        <f>'City of Winnipeg'!E363</f>
        <v>36035</v>
      </c>
      <c r="E363" s="27">
        <f>'City of Winnipeg'!F363</f>
        <v>5.8827370603456018E-2</v>
      </c>
    </row>
    <row r="364" spans="1:5" s="2" customFormat="1" ht="15" customHeight="1" thickBot="1" x14ac:dyDescent="0.3">
      <c r="A364" s="123" t="s">
        <v>149</v>
      </c>
      <c r="B364" s="68">
        <v>2250</v>
      </c>
      <c r="C364" s="122">
        <f t="shared" si="14"/>
        <v>5.2502625131256565E-2</v>
      </c>
      <c r="D364" s="124">
        <f>'City of Winnipeg'!E364</f>
        <v>29095</v>
      </c>
      <c r="E364" s="97">
        <f>'City of Winnipeg'!F364</f>
        <v>4.7497775709936248E-2</v>
      </c>
    </row>
    <row r="365" spans="1:5" s="2" customFormat="1" ht="15" customHeight="1" thickBot="1" x14ac:dyDescent="0.3">
      <c r="A365" s="98" t="s">
        <v>67</v>
      </c>
      <c r="B365" s="95">
        <f>B357+B360</f>
        <v>42855</v>
      </c>
      <c r="C365" s="84">
        <f>C357+C360</f>
        <v>1</v>
      </c>
      <c r="D365" s="106">
        <f>'City of Winnipeg'!E365</f>
        <v>612555</v>
      </c>
      <c r="E365" s="86">
        <f>'City of Winnipeg'!F365</f>
        <v>1</v>
      </c>
    </row>
    <row r="366" spans="1:5" s="2" customFormat="1" ht="13.65" customHeight="1" thickTop="1" x14ac:dyDescent="0.25"/>
    <row r="367" spans="1:5" s="2" customFormat="1" x14ac:dyDescent="0.25"/>
    <row r="368" spans="1:5" s="2" customFormat="1" x14ac:dyDescent="0.25"/>
    <row r="369" spans="1:5" s="2" customFormat="1" ht="13.65" customHeight="1" thickBot="1" x14ac:dyDescent="0.3"/>
    <row r="370" spans="1:5" s="2" customFormat="1" ht="45" customHeight="1" thickTop="1" thickBot="1" x14ac:dyDescent="0.3">
      <c r="A370" s="651" t="s">
        <v>150</v>
      </c>
      <c r="B370" s="661" t="s">
        <v>594</v>
      </c>
      <c r="C370" s="691"/>
      <c r="D370" s="662"/>
      <c r="E370" s="16" t="s">
        <v>21</v>
      </c>
    </row>
    <row r="371" spans="1:5" s="2" customFormat="1" ht="31.65" customHeight="1" thickTop="1" thickBot="1" x14ac:dyDescent="0.3">
      <c r="A371" s="565" t="s">
        <v>348</v>
      </c>
      <c r="B371" s="279" t="s">
        <v>151</v>
      </c>
      <c r="C371" s="280" t="s">
        <v>152</v>
      </c>
      <c r="D371" s="281" t="s">
        <v>153</v>
      </c>
      <c r="E371" s="282" t="s">
        <v>153</v>
      </c>
    </row>
    <row r="372" spans="1:5" s="2" customFormat="1" ht="14.4" customHeight="1" x14ac:dyDescent="0.25">
      <c r="A372" s="103" t="s">
        <v>154</v>
      </c>
      <c r="B372" s="289">
        <v>2855</v>
      </c>
      <c r="C372" s="290">
        <v>3160</v>
      </c>
      <c r="D372" s="288">
        <f t="shared" ref="D372:D383" si="15">IF((B$384+C$384)&lt;&gt;0,(B372+C372)/(B$384+C$384),0)</f>
        <v>0.21314670446491848</v>
      </c>
      <c r="E372" s="62">
        <f>'City of Winnipeg'!F372</f>
        <v>0.22025777816968681</v>
      </c>
    </row>
    <row r="373" spans="1:5" s="2" customFormat="1" ht="14.4" customHeight="1" x14ac:dyDescent="0.25">
      <c r="A373" s="90" t="s">
        <v>155</v>
      </c>
      <c r="B373" s="286">
        <v>3250</v>
      </c>
      <c r="C373" s="293">
        <v>570</v>
      </c>
      <c r="D373" s="287">
        <f t="shared" si="15"/>
        <v>0.13536498936924168</v>
      </c>
      <c r="E373" s="66">
        <f>'City of Winnipeg'!F373</f>
        <v>0.17560954102552798</v>
      </c>
    </row>
    <row r="374" spans="1:5" s="2" customFormat="1" ht="12.75" customHeight="1" x14ac:dyDescent="0.25">
      <c r="A374" s="90" t="s">
        <v>156</v>
      </c>
      <c r="B374" s="291">
        <v>1185</v>
      </c>
      <c r="C374" s="292">
        <v>3215</v>
      </c>
      <c r="D374" s="294">
        <f t="shared" si="15"/>
        <v>0.15591778880226789</v>
      </c>
      <c r="E374" s="66">
        <f>'City of Winnipeg'!F374</f>
        <v>0.16610084799318078</v>
      </c>
    </row>
    <row r="375" spans="1:5" s="2" customFormat="1" ht="14.4" customHeight="1" x14ac:dyDescent="0.25">
      <c r="A375" s="90" t="s">
        <v>157</v>
      </c>
      <c r="B375" s="291">
        <v>1725</v>
      </c>
      <c r="C375" s="292">
        <v>2580</v>
      </c>
      <c r="D375" s="294">
        <f t="shared" si="15"/>
        <v>0.15255138199858256</v>
      </c>
      <c r="E375" s="66">
        <f>'City of Winnipeg'!F375</f>
        <v>0.1151330776126861</v>
      </c>
    </row>
    <row r="376" spans="1:5" s="2" customFormat="1" ht="12.75" customHeight="1" x14ac:dyDescent="0.25">
      <c r="A376" s="90" t="s">
        <v>158</v>
      </c>
      <c r="B376" s="291">
        <v>730</v>
      </c>
      <c r="C376" s="292">
        <v>1820</v>
      </c>
      <c r="D376" s="294">
        <f t="shared" si="15"/>
        <v>9.036144578313253E-2</v>
      </c>
      <c r="E376" s="66">
        <f>'City of Winnipeg'!F376</f>
        <v>7.7157091838984171E-2</v>
      </c>
    </row>
    <row r="377" spans="1:5" s="2" customFormat="1" ht="12.75" customHeight="1" x14ac:dyDescent="0.25">
      <c r="A377" s="90" t="s">
        <v>159</v>
      </c>
      <c r="B377" s="291">
        <v>750</v>
      </c>
      <c r="C377" s="292">
        <v>1110</v>
      </c>
      <c r="D377" s="294">
        <f t="shared" si="15"/>
        <v>6.5910701630049612E-2</v>
      </c>
      <c r="E377" s="66">
        <f>'City of Winnipeg'!F377</f>
        <v>5.3936481342680365E-2</v>
      </c>
    </row>
    <row r="378" spans="1:5" s="2" customFormat="1" ht="14.4" customHeight="1" x14ac:dyDescent="0.25">
      <c r="A378" s="90" t="s">
        <v>161</v>
      </c>
      <c r="B378" s="291">
        <v>420</v>
      </c>
      <c r="C378" s="292">
        <v>470</v>
      </c>
      <c r="D378" s="294">
        <f t="shared" si="15"/>
        <v>3.1537916371367825E-2</v>
      </c>
      <c r="E378" s="66">
        <f>'City of Winnipeg'!F378</f>
        <v>4.520670752318387E-2</v>
      </c>
    </row>
    <row r="379" spans="1:5" s="2" customFormat="1" ht="14.4" customHeight="1" x14ac:dyDescent="0.25">
      <c r="A379" s="90" t="s">
        <v>160</v>
      </c>
      <c r="B379" s="291">
        <v>955</v>
      </c>
      <c r="C379" s="292">
        <v>470</v>
      </c>
      <c r="D379" s="294">
        <f t="shared" si="15"/>
        <v>5.0496102055279941E-2</v>
      </c>
      <c r="E379" s="66">
        <f>'City of Winnipeg'!F379</f>
        <v>5.6332025336919299E-2</v>
      </c>
    </row>
    <row r="380" spans="1:5" s="2" customFormat="1" ht="14.4" customHeight="1" x14ac:dyDescent="0.25">
      <c r="A380" s="90" t="s">
        <v>162</v>
      </c>
      <c r="B380" s="291">
        <v>720</v>
      </c>
      <c r="C380" s="292">
        <v>725</v>
      </c>
      <c r="D380" s="294">
        <f t="shared" si="15"/>
        <v>5.1204819277108432E-2</v>
      </c>
      <c r="E380" s="66">
        <f>'City of Winnipeg'!F380</f>
        <v>4.1238628514321828E-2</v>
      </c>
    </row>
    <row r="381" spans="1:5" s="2" customFormat="1" ht="14.4" customHeight="1" x14ac:dyDescent="0.25">
      <c r="A381" s="90" t="s">
        <v>163</v>
      </c>
      <c r="B381" s="291">
        <v>390</v>
      </c>
      <c r="C381" s="292">
        <v>510</v>
      </c>
      <c r="D381" s="294">
        <f t="shared" si="15"/>
        <v>3.1892274982282066E-2</v>
      </c>
      <c r="E381" s="66">
        <f>'City of Winnipeg'!F381</f>
        <v>2.9745895977543613E-2</v>
      </c>
    </row>
    <row r="382" spans="1:5" s="2" customFormat="1" ht="14.4" customHeight="1" x14ac:dyDescent="0.25">
      <c r="A382" s="90" t="s">
        <v>164</v>
      </c>
      <c r="B382" s="291">
        <v>340</v>
      </c>
      <c r="C382" s="292">
        <v>260</v>
      </c>
      <c r="D382" s="294">
        <f t="shared" si="15"/>
        <v>2.1261516654854713E-2</v>
      </c>
      <c r="E382" s="66">
        <f>'City of Winnipeg'!F382</f>
        <v>1.9134958776068075E-2</v>
      </c>
    </row>
    <row r="383" spans="1:5" s="2" customFormat="1" ht="15" customHeight="1" thickBot="1" x14ac:dyDescent="0.3">
      <c r="A383" s="104" t="s">
        <v>165</v>
      </c>
      <c r="B383" s="296">
        <v>0</v>
      </c>
      <c r="C383" s="297">
        <v>10</v>
      </c>
      <c r="D383" s="295">
        <f t="shared" si="15"/>
        <v>3.5435861091424523E-4</v>
      </c>
      <c r="E383" s="66">
        <f>'City of Winnipeg'!F383</f>
        <v>1.4696588921711272E-4</v>
      </c>
    </row>
    <row r="384" spans="1:5" s="2" customFormat="1" ht="15" customHeight="1" thickBot="1" x14ac:dyDescent="0.3">
      <c r="A384" s="71" t="s">
        <v>67</v>
      </c>
      <c r="B384" s="298">
        <f>SUM(B372:B383)</f>
        <v>13320</v>
      </c>
      <c r="C384" s="299">
        <f>SUM(C372:C383)</f>
        <v>14900</v>
      </c>
      <c r="D384" s="295">
        <f>SUM(D372:D383)</f>
        <v>1</v>
      </c>
      <c r="E384" s="75">
        <f>'City of Winnipeg'!F384</f>
        <v>1</v>
      </c>
    </row>
    <row r="385" spans="1:5" s="125" customFormat="1" ht="15" customHeight="1" thickTop="1" x14ac:dyDescent="0.25">
      <c r="A385" s="698"/>
      <c r="B385" s="698"/>
      <c r="C385" s="698"/>
      <c r="D385" s="698"/>
      <c r="E385" s="698"/>
    </row>
    <row r="386" spans="1:5" s="2" customFormat="1" ht="12.75" customHeight="1" thickBot="1" x14ac:dyDescent="0.3">
      <c r="A386" s="126"/>
      <c r="B386" s="111"/>
      <c r="C386" s="111"/>
      <c r="D386" s="112"/>
      <c r="E386" s="112"/>
    </row>
    <row r="387" spans="1:5" s="2" customFormat="1" ht="31.65" customHeight="1" thickTop="1" thickBot="1" x14ac:dyDescent="0.3">
      <c r="A387" s="565" t="s">
        <v>342</v>
      </c>
      <c r="B387" s="279" t="s">
        <v>70</v>
      </c>
      <c r="C387" s="280" t="s">
        <v>48</v>
      </c>
      <c r="D387" s="281" t="s">
        <v>70</v>
      </c>
      <c r="E387" s="282" t="s">
        <v>48</v>
      </c>
    </row>
    <row r="388" spans="1:5" s="2" customFormat="1" ht="14.4" customHeight="1" x14ac:dyDescent="0.25">
      <c r="A388" s="127" t="s">
        <v>166</v>
      </c>
      <c r="B388" s="283">
        <v>4220</v>
      </c>
      <c r="C388" s="79">
        <f t="shared" ref="C388:C396" si="16">IF(B$397&lt;&gt;0,B388/B$397,0)</f>
        <v>9.8483080513418905E-2</v>
      </c>
      <c r="D388" s="128">
        <f>'City of Winnipeg'!E388</f>
        <v>89435</v>
      </c>
      <c r="E388" s="27">
        <f>'City of Winnipeg'!F388</f>
        <v>0.14600321603774355</v>
      </c>
    </row>
    <row r="389" spans="1:5" s="2" customFormat="1" ht="12.75" customHeight="1" x14ac:dyDescent="0.25">
      <c r="A389" s="101" t="s">
        <v>167</v>
      </c>
      <c r="B389" s="284">
        <v>10410</v>
      </c>
      <c r="C389" s="285">
        <f t="shared" si="16"/>
        <v>0.24294049008168028</v>
      </c>
      <c r="D389" s="128">
        <f>'City of Winnipeg'!E389</f>
        <v>182910</v>
      </c>
      <c r="E389" s="27">
        <f>'City of Winnipeg'!F389</f>
        <v>0.29860175820946688</v>
      </c>
    </row>
    <row r="390" spans="1:5" s="2" customFormat="1" ht="14.4" customHeight="1" x14ac:dyDescent="0.25">
      <c r="A390" s="101" t="s">
        <v>168</v>
      </c>
      <c r="B390" s="29">
        <v>28220</v>
      </c>
      <c r="C390" s="25">
        <f t="shared" si="16"/>
        <v>0.6585764294049008</v>
      </c>
      <c r="D390" s="128">
        <f>'City of Winnipeg'!E390</f>
        <v>340210</v>
      </c>
      <c r="E390" s="27">
        <f>'City of Winnipeg'!F390</f>
        <v>0.55539502575278954</v>
      </c>
    </row>
    <row r="391" spans="1:5" ht="14.4" customHeight="1" x14ac:dyDescent="0.25">
      <c r="A391" s="129" t="s">
        <v>169</v>
      </c>
      <c r="B391" s="29">
        <v>9655</v>
      </c>
      <c r="C391" s="122">
        <f t="shared" si="16"/>
        <v>0.22532088681446907</v>
      </c>
      <c r="D391" s="128">
        <f>'City of Winnipeg'!E391</f>
        <v>161465</v>
      </c>
      <c r="E391" s="27">
        <f>'City of Winnipeg'!F391</f>
        <v>0.26359265698590328</v>
      </c>
    </row>
    <row r="392" spans="1:5" ht="13.8" x14ac:dyDescent="0.25">
      <c r="A392" s="639" t="s">
        <v>170</v>
      </c>
      <c r="B392" s="29">
        <v>6575</v>
      </c>
      <c r="C392" s="25">
        <f t="shared" si="16"/>
        <v>0.15344224037339557</v>
      </c>
      <c r="D392" s="128">
        <f>'City of Winnipeg'!E392</f>
        <v>107670</v>
      </c>
      <c r="E392" s="27">
        <f>'City of Winnipeg'!F392</f>
        <v>0.17577197149643706</v>
      </c>
    </row>
    <row r="393" spans="1:5" ht="13.8" x14ac:dyDescent="0.25">
      <c r="A393" s="129" t="s">
        <v>171</v>
      </c>
      <c r="B393" s="29">
        <v>1325</v>
      </c>
      <c r="C393" s="25">
        <f t="shared" si="16"/>
        <v>3.0921820303383897E-2</v>
      </c>
      <c r="D393" s="128">
        <f>'City of Winnipeg'!E393</f>
        <v>18910</v>
      </c>
      <c r="E393" s="27">
        <f>'City of Winnipeg'!F393</f>
        <v>3.0870697325138152E-2</v>
      </c>
    </row>
    <row r="394" spans="1:5" ht="13.8" x14ac:dyDescent="0.25">
      <c r="A394" s="639" t="s">
        <v>172</v>
      </c>
      <c r="B394" s="29">
        <v>18565</v>
      </c>
      <c r="C394" s="122">
        <f t="shared" si="16"/>
        <v>0.43325554259043175</v>
      </c>
      <c r="D394" s="128">
        <f>'City of Winnipeg'!E394</f>
        <v>178750</v>
      </c>
      <c r="E394" s="27">
        <f>'City of Winnipeg'!F394</f>
        <v>0.29181053129923029</v>
      </c>
    </row>
    <row r="395" spans="1:5" ht="14.4" customHeight="1" x14ac:dyDescent="0.25">
      <c r="A395" s="130" t="s">
        <v>173</v>
      </c>
      <c r="B395" s="29">
        <v>11600</v>
      </c>
      <c r="C395" s="25">
        <f t="shared" si="16"/>
        <v>0.27071178529754958</v>
      </c>
      <c r="D395" s="128">
        <f>'City of Winnipeg'!E395</f>
        <v>124185</v>
      </c>
      <c r="E395" s="27">
        <f>'City of Winnipeg'!F395</f>
        <v>0.20273281582878272</v>
      </c>
    </row>
    <row r="396" spans="1:5" ht="14.4" thickBot="1" x14ac:dyDescent="0.3">
      <c r="A396" s="640" t="s">
        <v>174</v>
      </c>
      <c r="B396" s="68">
        <v>1415</v>
      </c>
      <c r="C396" s="122">
        <f t="shared" si="16"/>
        <v>3.3022170361726957E-2</v>
      </c>
      <c r="D396" s="131">
        <f>'City of Winnipeg'!E396</f>
        <v>13490</v>
      </c>
      <c r="E396" s="66">
        <f>'City of Winnipeg'!F396</f>
        <v>2.2022512264204847E-2</v>
      </c>
    </row>
    <row r="397" spans="1:5" ht="15" customHeight="1" thickBot="1" x14ac:dyDescent="0.3">
      <c r="A397" s="132" t="s">
        <v>122</v>
      </c>
      <c r="B397" s="95">
        <f>SUM(B388:B390)</f>
        <v>42850</v>
      </c>
      <c r="C397" s="84">
        <f>SUM(C388:C390)</f>
        <v>1</v>
      </c>
      <c r="D397" s="133">
        <f>'City of Winnipeg'!E397</f>
        <v>612555</v>
      </c>
      <c r="E397" s="75">
        <f>'City of Winnipeg'!F397</f>
        <v>1</v>
      </c>
    </row>
    <row r="398" spans="1:5" s="2" customFormat="1" ht="13.65" customHeight="1" thickTop="1" x14ac:dyDescent="0.25">
      <c r="A398" s="637" t="s">
        <v>100</v>
      </c>
    </row>
    <row r="399" spans="1:5" x14ac:dyDescent="0.25">
      <c r="A399" s="699"/>
      <c r="B399" s="699"/>
      <c r="C399" s="699"/>
      <c r="D399" s="699"/>
      <c r="E399" s="699"/>
    </row>
    <row r="400" spans="1:5" ht="20.25" customHeight="1" x14ac:dyDescent="0.25">
      <c r="A400" s="2"/>
      <c r="B400" s="2"/>
      <c r="C400" s="2"/>
      <c r="D400" s="2"/>
      <c r="E400" s="2"/>
    </row>
    <row r="401" spans="1:5" s="2" customFormat="1" x14ac:dyDescent="0.25"/>
    <row r="402" spans="1:5" s="134" customFormat="1" ht="12.75" customHeight="1" thickBot="1" x14ac:dyDescent="0.3">
      <c r="A402" s="2"/>
      <c r="B402" s="2"/>
      <c r="C402" s="2"/>
      <c r="D402" s="2"/>
      <c r="E402" s="2"/>
    </row>
    <row r="403" spans="1:5" s="2" customFormat="1" ht="45" customHeight="1" thickTop="1" thickBot="1" x14ac:dyDescent="0.3">
      <c r="A403" s="652" t="s">
        <v>175</v>
      </c>
      <c r="B403" s="661" t="s">
        <v>594</v>
      </c>
      <c r="C403" s="691"/>
      <c r="D403" s="662"/>
      <c r="E403" s="16" t="s">
        <v>21</v>
      </c>
    </row>
    <row r="404" spans="1:5" s="2" customFormat="1" ht="15.75" customHeight="1" thickTop="1" thickBot="1" x14ac:dyDescent="0.3">
      <c r="A404" s="565" t="s">
        <v>141</v>
      </c>
      <c r="B404" s="279" t="s">
        <v>151</v>
      </c>
      <c r="C404" s="280" t="s">
        <v>176</v>
      </c>
      <c r="D404" s="281" t="s">
        <v>177</v>
      </c>
      <c r="E404" s="282" t="s">
        <v>177</v>
      </c>
    </row>
    <row r="405" spans="1:5" s="2" customFormat="1" ht="14.4" customHeight="1" x14ac:dyDescent="0.25">
      <c r="A405" s="370" t="s">
        <v>178</v>
      </c>
      <c r="B405" s="291">
        <v>14570</v>
      </c>
      <c r="C405" s="292">
        <v>13650</v>
      </c>
      <c r="D405" s="315">
        <v>28215</v>
      </c>
      <c r="E405" s="128">
        <f>'City of Winnipeg'!F405</f>
        <v>402365</v>
      </c>
    </row>
    <row r="406" spans="1:5" s="2" customFormat="1" ht="14.4" customHeight="1" x14ac:dyDescent="0.25">
      <c r="A406" s="120" t="s">
        <v>179</v>
      </c>
      <c r="B406" s="291">
        <v>13505</v>
      </c>
      <c r="C406" s="292">
        <v>12595</v>
      </c>
      <c r="D406" s="315">
        <v>26100</v>
      </c>
      <c r="E406" s="128">
        <f>'City of Winnipeg'!F406</f>
        <v>366595</v>
      </c>
    </row>
    <row r="407" spans="1:5" s="2" customFormat="1" ht="14.4" customHeight="1" x14ac:dyDescent="0.25">
      <c r="A407" s="120" t="s">
        <v>180</v>
      </c>
      <c r="B407" s="291">
        <v>1060</v>
      </c>
      <c r="C407" s="292">
        <v>1055</v>
      </c>
      <c r="D407" s="315">
        <v>2120</v>
      </c>
      <c r="E407" s="128">
        <f>'City of Winnipeg'!F407</f>
        <v>35775</v>
      </c>
    </row>
    <row r="408" spans="1:5" s="2" customFormat="1" ht="15" customHeight="1" thickBot="1" x14ac:dyDescent="0.3">
      <c r="A408" s="135" t="s">
        <v>181</v>
      </c>
      <c r="B408" s="291">
        <v>6020</v>
      </c>
      <c r="C408" s="292">
        <v>8615</v>
      </c>
      <c r="D408" s="315">
        <v>14635</v>
      </c>
      <c r="E408" s="136">
        <f>'City of Winnipeg'!F408</f>
        <v>210185</v>
      </c>
    </row>
    <row r="409" spans="1:5" s="2" customFormat="1" ht="15" customHeight="1" thickTop="1" x14ac:dyDescent="0.25">
      <c r="A409" s="454" t="s">
        <v>182</v>
      </c>
      <c r="B409" s="138">
        <v>0.70799999999999996</v>
      </c>
      <c r="C409" s="139">
        <v>0.61299999999999999</v>
      </c>
      <c r="D409" s="140">
        <v>0.65799999999999992</v>
      </c>
      <c r="E409" s="140">
        <f>'City of Winnipeg'!F409</f>
        <v>0.66</v>
      </c>
    </row>
    <row r="410" spans="1:5" s="2" customFormat="1" ht="14.4" customHeight="1" x14ac:dyDescent="0.25">
      <c r="A410" s="453" t="s">
        <v>183</v>
      </c>
      <c r="B410" s="141">
        <v>0.65599999999999992</v>
      </c>
      <c r="C410" s="142">
        <v>0.56600000000000006</v>
      </c>
      <c r="D410" s="143">
        <v>0.60899999999999999</v>
      </c>
      <c r="E410" s="144">
        <f>'City of Winnipeg'!F410</f>
        <v>0.6</v>
      </c>
    </row>
    <row r="411" spans="1:5" s="2" customFormat="1" ht="15" customHeight="1" thickBot="1" x14ac:dyDescent="0.3">
      <c r="A411" s="457" t="s">
        <v>184</v>
      </c>
      <c r="B411" s="146">
        <v>7.2999999999999995E-2</v>
      </c>
      <c r="C411" s="147">
        <v>7.6999999999999999E-2</v>
      </c>
      <c r="D411" s="148">
        <v>7.4999999999999997E-2</v>
      </c>
      <c r="E411" s="149">
        <f>'City of Winnipeg'!F411</f>
        <v>0.09</v>
      </c>
    </row>
    <row r="412" spans="1:5" s="2" customFormat="1" ht="15" customHeight="1" thickTop="1" x14ac:dyDescent="0.3">
      <c r="A412" s="455"/>
    </row>
    <row r="413" spans="1:5" s="2" customFormat="1" ht="13.65" customHeight="1" thickBot="1" x14ac:dyDescent="0.3"/>
    <row r="414" spans="1:5" s="2" customFormat="1" ht="31.65" customHeight="1" thickTop="1" thickBot="1" x14ac:dyDescent="0.3">
      <c r="A414" s="385" t="s">
        <v>410</v>
      </c>
      <c r="B414" s="301" t="s">
        <v>151</v>
      </c>
      <c r="C414" s="302" t="s">
        <v>176</v>
      </c>
      <c r="D414" s="303" t="s">
        <v>48</v>
      </c>
      <c r="E414" s="304" t="s">
        <v>48</v>
      </c>
    </row>
    <row r="415" spans="1:5" s="2" customFormat="1" ht="14.4" customHeight="1" x14ac:dyDescent="0.25">
      <c r="A415" s="520" t="s">
        <v>520</v>
      </c>
      <c r="B415" s="93">
        <v>240</v>
      </c>
      <c r="C415" s="312">
        <v>300</v>
      </c>
      <c r="D415" s="65">
        <f t="shared" ref="D415:D422" si="17">IF((B$416+C$416)&lt;&gt;0,(B415+C415)/(B$416+C$416),0)</f>
        <v>1.9512195121951219E-2</v>
      </c>
      <c r="E415" s="305">
        <f>'City of Winnipeg'!F415</f>
        <v>2.466416247532947E-2</v>
      </c>
    </row>
    <row r="416" spans="1:5" s="2" customFormat="1" ht="14.4" customHeight="1" x14ac:dyDescent="0.25">
      <c r="A416" s="521" t="s">
        <v>521</v>
      </c>
      <c r="B416" s="93">
        <v>14325</v>
      </c>
      <c r="C416" s="313">
        <v>13350</v>
      </c>
      <c r="D416" s="65">
        <f t="shared" si="17"/>
        <v>1</v>
      </c>
      <c r="E416" s="305">
        <f>'City of Winnipeg'!F416</f>
        <v>1</v>
      </c>
    </row>
    <row r="417" spans="1:5" s="2" customFormat="1" ht="14.4" customHeight="1" x14ac:dyDescent="0.25">
      <c r="A417" s="306" t="s">
        <v>522</v>
      </c>
      <c r="B417" s="93">
        <v>11920</v>
      </c>
      <c r="C417" s="313">
        <v>11875</v>
      </c>
      <c r="D417" s="65">
        <f t="shared" si="17"/>
        <v>0.8598012646793135</v>
      </c>
      <c r="E417" s="307">
        <f>'City of Winnipeg'!F417</f>
        <v>0.89822372190742983</v>
      </c>
    </row>
    <row r="418" spans="1:5" s="2" customFormat="1" ht="14.4" customHeight="1" x14ac:dyDescent="0.25">
      <c r="A418" s="306" t="s">
        <v>523</v>
      </c>
      <c r="B418" s="93">
        <v>10125</v>
      </c>
      <c r="C418" s="313">
        <v>9595</v>
      </c>
      <c r="D418" s="65">
        <f t="shared" si="17"/>
        <v>0.7125564588979223</v>
      </c>
      <c r="E418" s="307">
        <f>'City of Winnipeg'!F418</f>
        <v>0.75861717705481635</v>
      </c>
    </row>
    <row r="419" spans="1:5" s="2" customFormat="1" ht="13.8" x14ac:dyDescent="0.25">
      <c r="A419" s="306" t="s">
        <v>524</v>
      </c>
      <c r="B419" s="93">
        <v>1795</v>
      </c>
      <c r="C419" s="313">
        <v>2285</v>
      </c>
      <c r="D419" s="65">
        <f t="shared" si="17"/>
        <v>0.14742547425474256</v>
      </c>
      <c r="E419" s="307">
        <f>'City of Winnipeg'!F419</f>
        <v>0.13960654485261348</v>
      </c>
    </row>
    <row r="420" spans="1:5" s="2" customFormat="1" ht="13.8" x14ac:dyDescent="0.25">
      <c r="A420" s="306" t="s">
        <v>573</v>
      </c>
      <c r="B420" s="93">
        <v>560</v>
      </c>
      <c r="C420" s="313">
        <v>830</v>
      </c>
      <c r="D420" s="65">
        <f t="shared" si="17"/>
        <v>5.022583559168925E-2</v>
      </c>
      <c r="E420" s="307">
        <f>'City of Winnipeg'!F420</f>
        <v>4.5393773476793783E-2</v>
      </c>
    </row>
    <row r="421" spans="1:5" s="2" customFormat="1" ht="13.8" x14ac:dyDescent="0.25">
      <c r="A421" s="306" t="s">
        <v>525</v>
      </c>
      <c r="B421" s="93">
        <v>1240</v>
      </c>
      <c r="C421" s="313">
        <v>1455</v>
      </c>
      <c r="D421" s="65">
        <f t="shared" si="17"/>
        <v>9.7380307136404692E-2</v>
      </c>
      <c r="E421" s="307">
        <f>'City of Winnipeg'!F421</f>
        <v>9.4212771375819696E-2</v>
      </c>
    </row>
    <row r="422" spans="1:5" s="2" customFormat="1" ht="14.4" customHeight="1" thickBot="1" x14ac:dyDescent="0.3">
      <c r="A422" s="522" t="s">
        <v>185</v>
      </c>
      <c r="B422" s="308">
        <v>2405</v>
      </c>
      <c r="C422" s="314">
        <v>1475</v>
      </c>
      <c r="D422" s="309">
        <f t="shared" si="17"/>
        <v>0.14019873532068655</v>
      </c>
      <c r="E422" s="310">
        <f>'City of Winnipeg'!F422</f>
        <v>0.10178901126886102</v>
      </c>
    </row>
    <row r="423" spans="1:5" s="2" customFormat="1" ht="14.4" customHeight="1" thickTop="1" x14ac:dyDescent="0.25">
      <c r="A423" s="637" t="s">
        <v>100</v>
      </c>
      <c r="B423" s="150"/>
      <c r="C423" s="150"/>
      <c r="D423" s="150"/>
      <c r="E423" s="150"/>
    </row>
    <row r="424" spans="1:5" s="2" customFormat="1" ht="15.75" customHeight="1" x14ac:dyDescent="0.25">
      <c r="A424" s="151"/>
      <c r="B424" s="150"/>
      <c r="C424" s="150"/>
      <c r="D424" s="150"/>
      <c r="E424" s="150"/>
    </row>
    <row r="425" spans="1:5" s="2" customFormat="1" ht="15.75" customHeight="1" x14ac:dyDescent="0.25">
      <c r="A425" s="151"/>
      <c r="B425" s="150"/>
      <c r="C425" s="150"/>
      <c r="D425" s="150"/>
      <c r="E425" s="150"/>
    </row>
    <row r="426" spans="1:5" s="2" customFormat="1" ht="14.4" customHeight="1" x14ac:dyDescent="0.25">
      <c r="A426" s="113"/>
      <c r="B426" s="150"/>
      <c r="C426" s="150"/>
      <c r="D426" s="150"/>
      <c r="E426" s="150"/>
    </row>
    <row r="427" spans="1:5" s="2" customFormat="1" ht="12.75" customHeight="1" x14ac:dyDescent="0.25">
      <c r="A427" s="113"/>
      <c r="B427" s="152"/>
      <c r="C427" s="152"/>
      <c r="D427" s="152"/>
      <c r="E427" s="152"/>
    </row>
    <row r="428" spans="1:5" s="2" customFormat="1" ht="12.75" customHeight="1" x14ac:dyDescent="0.25">
      <c r="A428" s="113"/>
      <c r="B428" s="152"/>
      <c r="C428" s="152"/>
      <c r="D428" s="152"/>
      <c r="E428" s="152"/>
    </row>
    <row r="429" spans="1:5" s="2" customFormat="1" ht="12.75" customHeight="1" x14ac:dyDescent="0.25">
      <c r="A429" s="113"/>
      <c r="B429" s="152"/>
      <c r="C429" s="152"/>
      <c r="D429" s="152"/>
      <c r="E429" s="152"/>
    </row>
    <row r="430" spans="1:5" s="2" customFormat="1" ht="14.4" customHeight="1" x14ac:dyDescent="0.25">
      <c r="A430" s="153"/>
      <c r="B430" s="154"/>
      <c r="C430" s="154"/>
      <c r="D430" s="154"/>
      <c r="E430" s="154"/>
    </row>
    <row r="431" spans="1:5" s="2" customFormat="1" x14ac:dyDescent="0.25">
      <c r="A431" s="154"/>
      <c r="B431" s="154"/>
      <c r="C431" s="154"/>
      <c r="D431" s="154"/>
      <c r="E431" s="154"/>
    </row>
    <row r="432" spans="1:5" s="2" customFormat="1" ht="14.4" customHeight="1" x14ac:dyDescent="0.25">
      <c r="A432" s="113"/>
      <c r="B432" s="150"/>
      <c r="C432" s="150"/>
      <c r="D432" s="150"/>
      <c r="E432" s="150"/>
    </row>
    <row r="433" spans="1:5" s="2" customFormat="1" ht="14.4" customHeight="1" x14ac:dyDescent="0.25">
      <c r="A433" s="151"/>
      <c r="B433" s="150"/>
      <c r="C433" s="150"/>
      <c r="D433" s="150"/>
      <c r="E433" s="150"/>
    </row>
    <row r="434" spans="1:5" s="2" customFormat="1" ht="14.4" customHeight="1" x14ac:dyDescent="0.25">
      <c r="A434" s="151"/>
      <c r="B434" s="150"/>
      <c r="C434" s="150"/>
      <c r="D434" s="150"/>
      <c r="E434" s="150"/>
    </row>
    <row r="435" spans="1:5" s="2" customFormat="1" ht="14.4" customHeight="1" x14ac:dyDescent="0.25">
      <c r="A435" s="113"/>
      <c r="B435" s="150"/>
      <c r="C435" s="150"/>
      <c r="D435" s="150"/>
      <c r="E435" s="150"/>
    </row>
    <row r="436" spans="1:5" s="2" customFormat="1" ht="14.4" customHeight="1" x14ac:dyDescent="0.25">
      <c r="A436" s="113"/>
      <c r="B436" s="152"/>
      <c r="C436" s="152"/>
      <c r="D436" s="152"/>
      <c r="E436" s="152"/>
    </row>
    <row r="437" spans="1:5" s="2" customFormat="1" ht="14.4" customHeight="1" x14ac:dyDescent="0.25">
      <c r="A437" s="113"/>
      <c r="B437" s="152"/>
      <c r="C437" s="152"/>
      <c r="D437" s="152"/>
      <c r="E437" s="152"/>
    </row>
    <row r="438" spans="1:5" s="2" customFormat="1" ht="14.4" customHeight="1" x14ac:dyDescent="0.25">
      <c r="A438" s="113"/>
      <c r="B438" s="152"/>
      <c r="C438" s="152"/>
      <c r="D438" s="152"/>
      <c r="E438" s="152"/>
    </row>
    <row r="439" spans="1:5" s="2" customFormat="1" ht="12.75" customHeight="1" x14ac:dyDescent="0.25">
      <c r="A439" s="153"/>
      <c r="B439" s="154"/>
      <c r="C439" s="154"/>
      <c r="D439" s="154"/>
      <c r="E439" s="154"/>
    </row>
    <row r="440" spans="1:5" s="2" customFormat="1" ht="12.75" customHeight="1" x14ac:dyDescent="0.25"/>
    <row r="441" spans="1:5" s="2" customFormat="1" ht="13.65" customHeight="1" thickBot="1" x14ac:dyDescent="0.3"/>
    <row r="442" spans="1:5" s="2" customFormat="1" ht="16.5" customHeight="1" thickTop="1" thickBot="1" x14ac:dyDescent="0.3">
      <c r="A442" s="385" t="s">
        <v>186</v>
      </c>
      <c r="B442" s="279" t="s">
        <v>70</v>
      </c>
      <c r="C442" s="280" t="s">
        <v>48</v>
      </c>
      <c r="D442" s="281" t="s">
        <v>70</v>
      </c>
      <c r="E442" s="282" t="s">
        <v>48</v>
      </c>
    </row>
    <row r="443" spans="1:5" s="2" customFormat="1" ht="13.8" x14ac:dyDescent="0.25">
      <c r="A443" s="397" t="s">
        <v>540</v>
      </c>
      <c r="B443" s="283">
        <v>4245</v>
      </c>
      <c r="C443" s="79">
        <f>IF(B$463&lt;&gt;0,B443/B$463,0)</f>
        <v>0.15333212931190174</v>
      </c>
      <c r="D443" s="128">
        <f>'City of Winnipeg'!E443</f>
        <v>60445</v>
      </c>
      <c r="E443" s="27">
        <f>'City of Winnipeg'!F443</f>
        <v>0.15392940816950187</v>
      </c>
    </row>
    <row r="444" spans="1:5" s="2" customFormat="1" ht="13.8" x14ac:dyDescent="0.25">
      <c r="A444" s="398" t="s">
        <v>531</v>
      </c>
      <c r="B444" s="284">
        <v>2900</v>
      </c>
      <c r="C444" s="445">
        <f t="shared" ref="C444:C462" si="18">IF(B$463&lt;&gt;0,B444/B$463,0)</f>
        <v>0.10474986454758894</v>
      </c>
      <c r="D444" s="128">
        <f>'City of Winnipeg'!E444</f>
        <v>43970</v>
      </c>
      <c r="E444" s="27">
        <f>'City of Winnipeg'!F444</f>
        <v>0.11197412651522869</v>
      </c>
    </row>
    <row r="445" spans="1:5" s="2" customFormat="1" ht="13.8" x14ac:dyDescent="0.25">
      <c r="A445" s="398" t="s">
        <v>529</v>
      </c>
      <c r="B445" s="29">
        <v>1545</v>
      </c>
      <c r="C445" s="445">
        <f t="shared" si="18"/>
        <v>5.5806393353801699E-2</v>
      </c>
      <c r="D445" s="128">
        <f>'City of Winnipeg'!E445</f>
        <v>34390</v>
      </c>
      <c r="E445" s="27">
        <f>'City of Winnipeg'!F445</f>
        <v>8.7577671386370584E-2</v>
      </c>
    </row>
    <row r="446" spans="1:5" s="2" customFormat="1" ht="13.8" x14ac:dyDescent="0.25">
      <c r="A446" s="398" t="s">
        <v>539</v>
      </c>
      <c r="B446" s="29">
        <v>3215</v>
      </c>
      <c r="C446" s="445">
        <f t="shared" si="18"/>
        <v>0.11612786707603395</v>
      </c>
      <c r="D446" s="128">
        <f>'City of Winnipeg'!E446</f>
        <v>32785</v>
      </c>
      <c r="E446" s="27">
        <f>'City of Winnipeg'!F446</f>
        <v>8.3490373841295706E-2</v>
      </c>
    </row>
    <row r="447" spans="1:5" s="2" customFormat="1" ht="13.8" x14ac:dyDescent="0.25">
      <c r="A447" s="398" t="s">
        <v>532</v>
      </c>
      <c r="B447" s="284">
        <v>1705</v>
      </c>
      <c r="C447" s="445">
        <f t="shared" si="18"/>
        <v>6.1585696225392811E-2</v>
      </c>
      <c r="D447" s="128">
        <f>'City of Winnipeg'!E447</f>
        <v>27430</v>
      </c>
      <c r="E447" s="27">
        <f>'City of Winnipeg'!F447</f>
        <v>6.9853315676887032E-2</v>
      </c>
    </row>
    <row r="448" spans="1:5" s="2" customFormat="1" ht="13.8" x14ac:dyDescent="0.25">
      <c r="A448" s="398" t="s">
        <v>543</v>
      </c>
      <c r="B448" s="29">
        <v>1910</v>
      </c>
      <c r="C448" s="445">
        <f t="shared" si="18"/>
        <v>6.8990428029618925E-2</v>
      </c>
      <c r="D448" s="128">
        <f>'City of Winnipeg'!E448</f>
        <v>26050</v>
      </c>
      <c r="E448" s="27">
        <f>'City of Winnipeg'!F448</f>
        <v>6.6339003768972185E-2</v>
      </c>
    </row>
    <row r="449" spans="1:5" s="2" customFormat="1" ht="13.8" x14ac:dyDescent="0.25">
      <c r="A449" s="398" t="s">
        <v>528</v>
      </c>
      <c r="B449" s="29">
        <v>1320</v>
      </c>
      <c r="C449" s="445">
        <f t="shared" si="18"/>
        <v>4.7679248690626695E-2</v>
      </c>
      <c r="D449" s="128">
        <f>'City of Winnipeg'!E449</f>
        <v>25400</v>
      </c>
      <c r="E449" s="27">
        <f>'City of Winnipeg'!F449</f>
        <v>6.468371192828766E-2</v>
      </c>
    </row>
    <row r="450" spans="1:5" s="2" customFormat="1" ht="13.8" x14ac:dyDescent="0.25">
      <c r="A450" s="398" t="s">
        <v>542</v>
      </c>
      <c r="B450" s="284">
        <v>1280</v>
      </c>
      <c r="C450" s="445">
        <f t="shared" si="18"/>
        <v>4.6234422972728915E-2</v>
      </c>
      <c r="D450" s="128">
        <f>'City of Winnipeg'!E450</f>
        <v>24925</v>
      </c>
      <c r="E450" s="27">
        <f>'City of Winnipeg'!F450</f>
        <v>6.3474075583172043E-2</v>
      </c>
    </row>
    <row r="451" spans="1:5" s="2" customFormat="1" ht="13.8" x14ac:dyDescent="0.25">
      <c r="A451" s="398" t="s">
        <v>536</v>
      </c>
      <c r="B451" s="29">
        <v>2515</v>
      </c>
      <c r="C451" s="445">
        <f t="shared" si="18"/>
        <v>9.0843417012822822E-2</v>
      </c>
      <c r="D451" s="128">
        <f>'City of Winnipeg'!E451</f>
        <v>23695</v>
      </c>
      <c r="E451" s="27">
        <f>'City of Winnipeg'!F451</f>
        <v>6.0341754100030558E-2</v>
      </c>
    </row>
    <row r="452" spans="1:5" s="2" customFormat="1" ht="27.6" x14ac:dyDescent="0.25">
      <c r="A452" s="396" t="s">
        <v>581</v>
      </c>
      <c r="B452" s="29">
        <v>1475</v>
      </c>
      <c r="C452" s="445">
        <f t="shared" si="18"/>
        <v>5.3277948347480585E-2</v>
      </c>
      <c r="D452" s="128">
        <f>'City of Winnipeg'!E452</f>
        <v>18665</v>
      </c>
      <c r="E452" s="27">
        <f>'City of Winnipeg'!F452</f>
        <v>4.7532341855964146E-2</v>
      </c>
    </row>
    <row r="453" spans="1:5" s="2" customFormat="1" ht="13.8" x14ac:dyDescent="0.25">
      <c r="A453" s="396" t="s">
        <v>534</v>
      </c>
      <c r="B453" s="284">
        <v>1155</v>
      </c>
      <c r="C453" s="445">
        <f t="shared" si="18"/>
        <v>4.1719342604298354E-2</v>
      </c>
      <c r="D453" s="128">
        <f>'City of Winnipeg'!E453</f>
        <v>18545</v>
      </c>
      <c r="E453" s="27">
        <f>'City of Winnipeg'!F453</f>
        <v>4.7226749516145465E-2</v>
      </c>
    </row>
    <row r="454" spans="1:5" s="2" customFormat="1" ht="13.8" x14ac:dyDescent="0.25">
      <c r="A454" s="398" t="s">
        <v>530</v>
      </c>
      <c r="B454" s="29">
        <v>785</v>
      </c>
      <c r="C454" s="445">
        <f t="shared" si="18"/>
        <v>2.8354704713743906E-2</v>
      </c>
      <c r="D454" s="128">
        <f>'City of Winnipeg'!E454</f>
        <v>11145</v>
      </c>
      <c r="E454" s="27">
        <f>'City of Winnipeg'!F454</f>
        <v>2.8381888560660078E-2</v>
      </c>
    </row>
    <row r="455" spans="1:5" s="2" customFormat="1" ht="13.8" x14ac:dyDescent="0.25">
      <c r="A455" s="398" t="s">
        <v>541</v>
      </c>
      <c r="B455" s="29">
        <v>635</v>
      </c>
      <c r="C455" s="445">
        <f t="shared" si="18"/>
        <v>2.2936608271627235E-2</v>
      </c>
      <c r="D455" s="128">
        <f>'City of Winnipeg'!E455</f>
        <v>7945</v>
      </c>
      <c r="E455" s="27">
        <f>'City of Winnipeg'!F455</f>
        <v>2.0232759498828561E-2</v>
      </c>
    </row>
    <row r="456" spans="1:5" s="2" customFormat="1" ht="13.8" x14ac:dyDescent="0.25">
      <c r="A456" s="398" t="s">
        <v>533</v>
      </c>
      <c r="B456" s="284">
        <v>765</v>
      </c>
      <c r="C456" s="445">
        <f t="shared" si="18"/>
        <v>2.7632291854795016E-2</v>
      </c>
      <c r="D456" s="128">
        <f>'City of Winnipeg'!E456</f>
        <v>7370</v>
      </c>
      <c r="E456" s="27">
        <f>'City of Winnipeg'!F456</f>
        <v>1.8768462870530713E-2</v>
      </c>
    </row>
    <row r="457" spans="1:5" s="2" customFormat="1" ht="13.8" x14ac:dyDescent="0.25">
      <c r="A457" s="398" t="s">
        <v>535</v>
      </c>
      <c r="B457" s="29">
        <v>520</v>
      </c>
      <c r="C457" s="445">
        <f t="shared" si="18"/>
        <v>1.8782734332671122E-2</v>
      </c>
      <c r="D457" s="128">
        <f>'City of Winnipeg'!E457</f>
        <v>5850</v>
      </c>
      <c r="E457" s="27">
        <f>'City of Winnipeg'!F457</f>
        <v>1.4897626566160742E-2</v>
      </c>
    </row>
    <row r="458" spans="1:5" s="2" customFormat="1" ht="13.8" x14ac:dyDescent="0.25">
      <c r="A458" s="398" t="s">
        <v>527</v>
      </c>
      <c r="B458" s="29">
        <v>265</v>
      </c>
      <c r="C458" s="445">
        <f t="shared" si="18"/>
        <v>9.5719703810727835E-3</v>
      </c>
      <c r="D458" s="128">
        <f>'City of Winnipeg'!E458</f>
        <v>3435</v>
      </c>
      <c r="E458" s="27">
        <f>'City of Winnipeg'!F458</f>
        <v>8.7475807273097693E-3</v>
      </c>
    </row>
    <row r="459" spans="1:5" s="2" customFormat="1" ht="13.8" x14ac:dyDescent="0.25">
      <c r="A459" s="398" t="s">
        <v>526</v>
      </c>
      <c r="B459" s="284">
        <v>165</v>
      </c>
      <c r="C459" s="445">
        <f t="shared" si="18"/>
        <v>5.9599060863283369E-3</v>
      </c>
      <c r="D459" s="128">
        <f>'City of Winnipeg'!E459</f>
        <v>2340</v>
      </c>
      <c r="E459" s="27">
        <f>'City of Winnipeg'!F459</f>
        <v>5.9590506264642967E-3</v>
      </c>
    </row>
    <row r="460" spans="1:5" ht="13.8" x14ac:dyDescent="0.25">
      <c r="A460" s="398" t="s">
        <v>537</v>
      </c>
      <c r="B460" s="29">
        <v>25</v>
      </c>
      <c r="C460" s="445">
        <f t="shared" si="18"/>
        <v>9.0301607368611166E-4</v>
      </c>
      <c r="D460" s="128">
        <f>'City of Winnipeg'!E460</f>
        <v>775</v>
      </c>
      <c r="E460" s="27">
        <f>'City of Winnipeg'!F460</f>
        <v>1.9736171946623205E-3</v>
      </c>
    </row>
    <row r="461" spans="1:5" s="2" customFormat="1" ht="13.8" x14ac:dyDescent="0.25">
      <c r="A461" s="398" t="s">
        <v>574</v>
      </c>
      <c r="B461" s="29">
        <v>45</v>
      </c>
      <c r="C461" s="446">
        <f t="shared" si="18"/>
        <v>1.6254289326350009E-3</v>
      </c>
      <c r="D461" s="128">
        <f>'City of Winnipeg'!E461</f>
        <v>665</v>
      </c>
      <c r="E461" s="27">
        <f>'City of Winnipeg'!F461</f>
        <v>1.693490883161862E-3</v>
      </c>
    </row>
    <row r="462" spans="1:5" s="2" customFormat="1" ht="14.4" thickBot="1" x14ac:dyDescent="0.3">
      <c r="A462" s="399" t="s">
        <v>575</v>
      </c>
      <c r="B462" s="68">
        <v>1215</v>
      </c>
      <c r="C462" s="444">
        <f t="shared" si="18"/>
        <v>4.3886581181145023E-2</v>
      </c>
      <c r="D462" s="136">
        <f>'City of Winnipeg'!E462</f>
        <v>16855</v>
      </c>
      <c r="E462" s="97">
        <f>'City of Winnipeg'!F462</f>
        <v>4.2922990730365693E-2</v>
      </c>
    </row>
    <row r="463" spans="1:5" s="2" customFormat="1" ht="15" customHeight="1" thickBot="1" x14ac:dyDescent="0.3">
      <c r="A463" s="400" t="s">
        <v>122</v>
      </c>
      <c r="B463" s="95">
        <f>SUM(B443:B462)</f>
        <v>27685</v>
      </c>
      <c r="C463" s="84">
        <f>SUM(C443:C462)</f>
        <v>1</v>
      </c>
      <c r="D463" s="133">
        <f>'City of Winnipeg'!E463</f>
        <v>392680</v>
      </c>
      <c r="E463" s="86">
        <f>'City of Winnipeg'!F463</f>
        <v>0.99999999999999978</v>
      </c>
    </row>
    <row r="464" spans="1:5" s="2" customFormat="1" ht="13.65" customHeight="1" thickTop="1" x14ac:dyDescent="0.25">
      <c r="A464" s="637" t="s">
        <v>100</v>
      </c>
    </row>
    <row r="465" spans="1:5" s="2" customFormat="1" ht="13.65" customHeight="1" thickBot="1" x14ac:dyDescent="0.3"/>
    <row r="466" spans="1:5" s="2" customFormat="1" ht="31.65" customHeight="1" thickTop="1" thickBot="1" x14ac:dyDescent="0.3">
      <c r="A466" s="385" t="s">
        <v>187</v>
      </c>
      <c r="B466" s="301" t="s">
        <v>151</v>
      </c>
      <c r="C466" s="302" t="s">
        <v>176</v>
      </c>
      <c r="D466" s="303" t="s">
        <v>48</v>
      </c>
      <c r="E466" s="304" t="s">
        <v>48</v>
      </c>
    </row>
    <row r="467" spans="1:5" s="2" customFormat="1" ht="14.4" customHeight="1" x14ac:dyDescent="0.25">
      <c r="A467" s="370" t="s">
        <v>304</v>
      </c>
      <c r="B467" s="296">
        <v>8565</v>
      </c>
      <c r="C467" s="312">
        <v>8560</v>
      </c>
      <c r="D467" s="65">
        <f>IF((SUM(B$467:B$470)+SUM(C$467:C$470))&lt;&gt;0,(B467+C467)/(SUM(B$467:B$470)+SUM(C$467:C$470)),0)</f>
        <v>0.6561302681992337</v>
      </c>
      <c r="E467" s="110">
        <f>'City of Winnipeg'!F467</f>
        <v>0.69674568318830299</v>
      </c>
    </row>
    <row r="468" spans="1:5" s="2" customFormat="1" ht="14.4" customHeight="1" x14ac:dyDescent="0.25">
      <c r="A468" s="155" t="s">
        <v>188</v>
      </c>
      <c r="B468" s="296">
        <v>1620</v>
      </c>
      <c r="C468" s="313">
        <v>645</v>
      </c>
      <c r="D468" s="65">
        <f>IF((SUM(B$467:B$470)+SUM(C$467:C$470))&lt;&gt;0,(B468+C468)/(SUM(B$467:B$470)+SUM(C$467:C$470)),0)</f>
        <v>8.6781609195402301E-2</v>
      </c>
      <c r="E468" s="66">
        <f>'City of Winnipeg'!F468</f>
        <v>0.11279631195613628</v>
      </c>
    </row>
    <row r="469" spans="1:5" s="2" customFormat="1" ht="14.4" customHeight="1" x14ac:dyDescent="0.25">
      <c r="A469" s="370" t="s">
        <v>306</v>
      </c>
      <c r="B469" s="296">
        <v>3285</v>
      </c>
      <c r="C469" s="313">
        <v>3375</v>
      </c>
      <c r="D469" s="65">
        <f>IF((SUM(B$467:B$470)+SUM(C$467:C$470))&lt;&gt;0,(B469+C469)/(SUM(B$467:B$470)+SUM(C$467:C$470)),0)</f>
        <v>0.25517241379310346</v>
      </c>
      <c r="E469" s="110">
        <f>'City of Winnipeg'!F469</f>
        <v>0.18809842057884829</v>
      </c>
    </row>
    <row r="470" spans="1:5" s="2" customFormat="1" ht="15" customHeight="1" thickBot="1" x14ac:dyDescent="0.3">
      <c r="A470" s="371" t="s">
        <v>307</v>
      </c>
      <c r="B470" s="311">
        <v>35</v>
      </c>
      <c r="C470" s="314">
        <v>15</v>
      </c>
      <c r="D470" s="309">
        <f>IF((SUM(B$467:B$470)+SUM(C$467:C$470))&lt;&gt;0,(B470+C470)/(SUM(B$467:B$470)+SUM(C$467:C$470)),0)</f>
        <v>1.9157088122605363E-3</v>
      </c>
      <c r="E470" s="156">
        <f>'City of Winnipeg'!F470</f>
        <v>2.3595842767124035E-3</v>
      </c>
    </row>
    <row r="471" spans="1:5" s="2" customFormat="1" ht="13.65" customHeight="1" thickTop="1" x14ac:dyDescent="0.25">
      <c r="A471" s="637" t="s">
        <v>100</v>
      </c>
    </row>
    <row r="472" spans="1:5" s="2" customFormat="1" ht="14.4" customHeight="1" x14ac:dyDescent="0.25">
      <c r="A472" s="113"/>
      <c r="B472" s="108"/>
      <c r="C472" s="108"/>
      <c r="D472" s="109"/>
    </row>
    <row r="473" spans="1:5" s="2" customFormat="1" ht="14.4" customHeight="1" x14ac:dyDescent="0.25">
      <c r="A473" s="113"/>
      <c r="B473" s="108"/>
      <c r="C473" s="108"/>
      <c r="D473" s="109"/>
    </row>
    <row r="474" spans="1:5" s="2" customFormat="1" ht="15" customHeight="1" thickBot="1" x14ac:dyDescent="0.3">
      <c r="A474" s="113"/>
      <c r="B474" s="108"/>
      <c r="C474" s="108"/>
      <c r="D474" s="109"/>
    </row>
    <row r="475" spans="1:5" s="2" customFormat="1" ht="45" customHeight="1" thickTop="1" thickBot="1" x14ac:dyDescent="0.3">
      <c r="A475" s="652" t="s">
        <v>343</v>
      </c>
      <c r="B475" s="695" t="s">
        <v>594</v>
      </c>
      <c r="C475" s="696"/>
      <c r="D475" s="697"/>
      <c r="E475" s="16" t="s">
        <v>21</v>
      </c>
    </row>
    <row r="476" spans="1:5" s="2" customFormat="1" ht="19.5" customHeight="1" thickTop="1" thickBot="1" x14ac:dyDescent="0.3">
      <c r="A476" s="300" t="s">
        <v>419</v>
      </c>
      <c r="B476" s="301" t="s">
        <v>151</v>
      </c>
      <c r="C476" s="302" t="s">
        <v>176</v>
      </c>
      <c r="D476" s="303" t="s">
        <v>48</v>
      </c>
      <c r="E476" s="304" t="s">
        <v>48</v>
      </c>
    </row>
    <row r="477" spans="1:5" s="2" customFormat="1" ht="14.4" customHeight="1" x14ac:dyDescent="0.25">
      <c r="A477" s="155" t="s">
        <v>189</v>
      </c>
      <c r="B477" s="93">
        <v>8035</v>
      </c>
      <c r="C477" s="316">
        <v>6145</v>
      </c>
      <c r="D477" s="65">
        <f t="shared" ref="D477:D482" si="19">IF((B$483+C$483)&lt;&gt;0,(B477+C477)/(B$483+C$483),0)</f>
        <v>0.73149342274954865</v>
      </c>
      <c r="E477" s="66">
        <f>'City of Winnipeg'!F477</f>
        <v>0.73370847092122116</v>
      </c>
    </row>
    <row r="478" spans="1:5" s="2" customFormat="1" ht="14.4" customHeight="1" x14ac:dyDescent="0.25">
      <c r="A478" s="155" t="s">
        <v>190</v>
      </c>
      <c r="B478" s="93">
        <v>705</v>
      </c>
      <c r="C478" s="316">
        <v>1015</v>
      </c>
      <c r="D478" s="65">
        <f t="shared" si="19"/>
        <v>8.8728398246066542E-2</v>
      </c>
      <c r="E478" s="157">
        <f>'City of Winnipeg'!F478</f>
        <v>9.2004178179122584E-2</v>
      </c>
    </row>
    <row r="479" spans="1:5" s="2" customFormat="1" ht="14.4" customHeight="1" x14ac:dyDescent="0.25">
      <c r="A479" s="155" t="s">
        <v>191</v>
      </c>
      <c r="B479" s="93">
        <v>450</v>
      </c>
      <c r="C479" s="316">
        <v>1005</v>
      </c>
      <c r="D479" s="65">
        <f t="shared" si="19"/>
        <v>7.5058034562806297E-2</v>
      </c>
      <c r="E479" s="66">
        <f>'City of Winnipeg'!F479</f>
        <v>9.3368825392546664E-2</v>
      </c>
    </row>
    <row r="480" spans="1:5" s="2" customFormat="1" ht="14.4" customHeight="1" x14ac:dyDescent="0.25">
      <c r="A480" s="155" t="s">
        <v>422</v>
      </c>
      <c r="B480" s="93">
        <v>475</v>
      </c>
      <c r="C480" s="316">
        <v>620</v>
      </c>
      <c r="D480" s="65">
        <f t="shared" si="19"/>
        <v>5.6486974464792367E-2</v>
      </c>
      <c r="E480" s="157">
        <f>'City of Winnipeg'!F480</f>
        <v>4.7476245029988547E-2</v>
      </c>
    </row>
    <row r="481" spans="1:5" s="2" customFormat="1" ht="14.4" customHeight="1" x14ac:dyDescent="0.25">
      <c r="A481" s="155" t="s">
        <v>192</v>
      </c>
      <c r="B481" s="93">
        <v>310</v>
      </c>
      <c r="C481" s="316">
        <v>135</v>
      </c>
      <c r="D481" s="65">
        <f t="shared" si="19"/>
        <v>2.2955893732267217E-2</v>
      </c>
      <c r="E481" s="66">
        <f>'City of Winnipeg'!F481</f>
        <v>1.3073657254531976E-2</v>
      </c>
    </row>
    <row r="482" spans="1:5" s="2" customFormat="1" ht="15" customHeight="1" thickBot="1" x14ac:dyDescent="0.3">
      <c r="A482" s="155" t="s">
        <v>423</v>
      </c>
      <c r="B482" s="296">
        <v>210</v>
      </c>
      <c r="C482" s="297">
        <v>280</v>
      </c>
      <c r="D482" s="295">
        <f t="shared" si="19"/>
        <v>2.5277276244518958E-2</v>
      </c>
      <c r="E482" s="110">
        <f>'City of Winnipeg'!F482</f>
        <v>2.0368623222589123E-2</v>
      </c>
    </row>
    <row r="483" spans="1:5" s="2" customFormat="1" ht="15" customHeight="1" thickBot="1" x14ac:dyDescent="0.3">
      <c r="A483" s="237" t="s">
        <v>122</v>
      </c>
      <c r="B483" s="298">
        <f>SUM(B477:B482)</f>
        <v>10185</v>
      </c>
      <c r="C483" s="299">
        <f>SUM(C477:C482)</f>
        <v>9200</v>
      </c>
      <c r="D483" s="603">
        <f>SUM(D477:D482)</f>
        <v>0.99999999999999989</v>
      </c>
      <c r="E483" s="604">
        <f>'City of Winnipeg'!F483</f>
        <v>1</v>
      </c>
    </row>
    <row r="484" spans="1:5" s="2" customFormat="1" ht="15.75" customHeight="1" thickTop="1" x14ac:dyDescent="0.25">
      <c r="A484" s="96" t="s">
        <v>193</v>
      </c>
    </row>
    <row r="485" spans="1:5" s="2" customFormat="1" x14ac:dyDescent="0.25">
      <c r="A485" s="637" t="s">
        <v>100</v>
      </c>
    </row>
    <row r="486" spans="1:5" s="2" customFormat="1" ht="12.75" customHeight="1" thickBot="1" x14ac:dyDescent="0.3"/>
    <row r="487" spans="1:5" s="2" customFormat="1" ht="45" customHeight="1" thickTop="1" thickBot="1" x14ac:dyDescent="0.3">
      <c r="A487" s="653" t="s">
        <v>194</v>
      </c>
      <c r="B487" s="661" t="s">
        <v>594</v>
      </c>
      <c r="C487" s="688"/>
      <c r="D487" s="661" t="s">
        <v>21</v>
      </c>
      <c r="E487" s="688"/>
    </row>
    <row r="488" spans="1:5" s="2" customFormat="1" ht="31.65" customHeight="1" thickTop="1" thickBot="1" x14ac:dyDescent="0.3">
      <c r="A488" s="565" t="s">
        <v>587</v>
      </c>
      <c r="B488" s="559" t="s">
        <v>151</v>
      </c>
      <c r="C488" s="560" t="s">
        <v>176</v>
      </c>
      <c r="D488" s="561" t="s">
        <v>177</v>
      </c>
      <c r="E488" s="562" t="s">
        <v>177</v>
      </c>
    </row>
    <row r="489" spans="1:5" s="2" customFormat="1" ht="13.8" x14ac:dyDescent="0.25">
      <c r="A489" s="542" t="s">
        <v>454</v>
      </c>
      <c r="B489" s="567">
        <v>0.90599999999999992</v>
      </c>
      <c r="C489" s="568">
        <v>0.81799999999999995</v>
      </c>
      <c r="D489" s="564">
        <v>0.86799999999999999</v>
      </c>
      <c r="E489" s="552">
        <f>'City of Winnipeg'!F489</f>
        <v>0.82</v>
      </c>
    </row>
    <row r="490" spans="1:5" s="2" customFormat="1" ht="13.8" x14ac:dyDescent="0.25">
      <c r="A490" s="542" t="s">
        <v>455</v>
      </c>
      <c r="B490" s="567">
        <v>0.68400000000000005</v>
      </c>
      <c r="C490" s="568">
        <v>0.621</v>
      </c>
      <c r="D490" s="564">
        <v>0.65799999999999992</v>
      </c>
      <c r="E490" s="598">
        <f>'City of Winnipeg'!F490</f>
        <v>0.67600000000000005</v>
      </c>
    </row>
    <row r="491" spans="1:5" s="2" customFormat="1" ht="14.4" customHeight="1" x14ac:dyDescent="0.25">
      <c r="A491" s="543" t="s">
        <v>456</v>
      </c>
      <c r="B491" s="567">
        <v>9.5000000000000001E-2</v>
      </c>
      <c r="C491" s="568">
        <v>0.182</v>
      </c>
      <c r="D491" s="564">
        <v>0.13200000000000001</v>
      </c>
      <c r="E491" s="544">
        <f>'City of Winnipeg'!F491</f>
        <v>0.18099999999999999</v>
      </c>
    </row>
    <row r="492" spans="1:5" s="2" customFormat="1" ht="12.75" customHeight="1" x14ac:dyDescent="0.25">
      <c r="A492" s="158" t="s">
        <v>457</v>
      </c>
      <c r="B492" s="355">
        <v>6.0000000000000001E-3</v>
      </c>
      <c r="C492" s="356">
        <v>1.1000000000000001E-2</v>
      </c>
      <c r="D492" s="294">
        <v>8.0000000000000002E-3</v>
      </c>
      <c r="E492" s="159">
        <f>'City of Winnipeg'!F492</f>
        <v>1.4E-2</v>
      </c>
    </row>
    <row r="493" spans="1:5" s="2" customFormat="1" ht="13.8" x14ac:dyDescent="0.25">
      <c r="A493" s="543" t="s">
        <v>458</v>
      </c>
      <c r="B493" s="567">
        <v>0.03</v>
      </c>
      <c r="C493" s="568">
        <v>5.2000000000000005E-2</v>
      </c>
      <c r="D493" s="564">
        <v>3.9E-2</v>
      </c>
      <c r="E493" s="544">
        <f>'City of Winnipeg'!F493</f>
        <v>5.8000000000000003E-2</v>
      </c>
    </row>
    <row r="494" spans="1:5" s="2" customFormat="1" ht="15" customHeight="1" thickBot="1" x14ac:dyDescent="0.3">
      <c r="A494" s="543" t="s">
        <v>459</v>
      </c>
      <c r="B494" s="591">
        <v>2.6000000000000002E-2</v>
      </c>
      <c r="C494" s="592">
        <v>4.0999999999999995E-2</v>
      </c>
      <c r="D494" s="593">
        <v>3.2000000000000001E-2</v>
      </c>
      <c r="E494" s="555">
        <f>'City of Winnipeg'!F494</f>
        <v>4.7E-2</v>
      </c>
    </row>
    <row r="495" spans="1:5" s="2" customFormat="1" ht="14.4" customHeight="1" thickBot="1" x14ac:dyDescent="0.3">
      <c r="A495" s="553" t="s">
        <v>122</v>
      </c>
      <c r="B495" s="599">
        <f>B489+B491</f>
        <v>1.0009999999999999</v>
      </c>
      <c r="C495" s="600">
        <f t="shared" ref="C495:D495" si="20">C489+C491</f>
        <v>1</v>
      </c>
      <c r="D495" s="601">
        <v>101</v>
      </c>
      <c r="E495" s="602">
        <f>'City of Winnipeg'!F495</f>
        <v>1.0009999999999999</v>
      </c>
    </row>
    <row r="496" spans="1:5" s="2" customFormat="1" ht="15" customHeight="1" thickTop="1" thickBot="1" x14ac:dyDescent="0.3">
      <c r="A496" s="637" t="s">
        <v>100</v>
      </c>
      <c r="B496" s="160"/>
      <c r="C496" s="161"/>
      <c r="D496" s="161"/>
    </row>
    <row r="497" spans="1:5" s="2" customFormat="1" ht="16.5" customHeight="1" thickTop="1" x14ac:dyDescent="0.25">
      <c r="A497" s="650" t="s">
        <v>588</v>
      </c>
      <c r="B497" s="492" t="s">
        <v>151</v>
      </c>
      <c r="C497" s="487" t="s">
        <v>176</v>
      </c>
      <c r="D497" s="493" t="s">
        <v>177</v>
      </c>
      <c r="E497" s="491" t="s">
        <v>177</v>
      </c>
    </row>
    <row r="498" spans="1:5" s="2" customFormat="1" ht="14.4" customHeight="1" x14ac:dyDescent="0.25">
      <c r="A498" s="481" t="s">
        <v>197</v>
      </c>
      <c r="B498" s="490">
        <v>8615</v>
      </c>
      <c r="C498" s="563">
        <v>6815</v>
      </c>
      <c r="D498" s="594">
        <v>15425</v>
      </c>
      <c r="E498" s="484">
        <f>'City of Winnipeg'!F498</f>
        <v>218230</v>
      </c>
    </row>
    <row r="499" spans="1:5" s="2" customFormat="1" ht="15" customHeight="1" x14ac:dyDescent="0.25">
      <c r="A499" s="482" t="s">
        <v>198</v>
      </c>
      <c r="B499" s="488">
        <v>101100</v>
      </c>
      <c r="C499" s="571">
        <v>73200</v>
      </c>
      <c r="D499" s="595">
        <v>88600</v>
      </c>
      <c r="E499" s="485">
        <f>'City of Winnipeg'!F499</f>
        <v>68700</v>
      </c>
    </row>
    <row r="500" spans="1:5" s="376" customFormat="1" ht="14.4" thickBot="1" x14ac:dyDescent="0.3">
      <c r="A500" s="483" t="s">
        <v>434</v>
      </c>
      <c r="B500" s="489">
        <v>42.7</v>
      </c>
      <c r="C500" s="572">
        <v>40.5</v>
      </c>
      <c r="D500" s="596">
        <v>41.6</v>
      </c>
      <c r="E500" s="486">
        <f>'City of Winnipeg'!F500</f>
        <v>179645</v>
      </c>
    </row>
    <row r="501" spans="1:5" s="2" customFormat="1" ht="14.4" customHeight="1" thickTop="1" x14ac:dyDescent="0.25">
      <c r="A501" s="342"/>
      <c r="B501" s="160"/>
      <c r="C501" s="161"/>
      <c r="D501" s="161"/>
    </row>
    <row r="502" spans="1:5" s="2" customFormat="1" ht="15" customHeight="1" thickBot="1" x14ac:dyDescent="0.3">
      <c r="A502" s="160"/>
      <c r="B502" s="160"/>
      <c r="C502" s="161"/>
      <c r="D502" s="161"/>
    </row>
    <row r="503" spans="1:5" s="2" customFormat="1" ht="16.5" customHeight="1" thickTop="1" thickBot="1" x14ac:dyDescent="0.3">
      <c r="A503" s="649" t="s">
        <v>589</v>
      </c>
      <c r="B503" s="301" t="s">
        <v>151</v>
      </c>
      <c r="C503" s="302" t="s">
        <v>176</v>
      </c>
      <c r="D503" s="303" t="s">
        <v>48</v>
      </c>
      <c r="E503" s="304" t="s">
        <v>48</v>
      </c>
    </row>
    <row r="504" spans="1:5" s="2" customFormat="1" ht="13.8" x14ac:dyDescent="0.25">
      <c r="A504" s="495" t="s">
        <v>356</v>
      </c>
      <c r="B504" s="498">
        <v>1760</v>
      </c>
      <c r="C504" s="317">
        <v>2155</v>
      </c>
      <c r="D504" s="318">
        <f t="shared" ref="D504:D515" si="21">IF((B$516+C$516)&lt;&gt;0,(B504+C504)/(B$516+C$516),0)</f>
        <v>9.4280553883202889E-2</v>
      </c>
      <c r="E504" s="66">
        <f>'City of Winnipeg'!F504</f>
        <v>9.5865868911198998E-2</v>
      </c>
    </row>
    <row r="505" spans="1:5" s="2" customFormat="1" ht="13.8" x14ac:dyDescent="0.25">
      <c r="A505" s="496" t="s">
        <v>357</v>
      </c>
      <c r="B505" s="499">
        <v>1840</v>
      </c>
      <c r="C505" s="319">
        <v>2360</v>
      </c>
      <c r="D505" s="65">
        <f t="shared" si="21"/>
        <v>0.10114388922335943</v>
      </c>
      <c r="E505" s="66">
        <f>'City of Winnipeg'!F505</f>
        <v>0.1103082851637765</v>
      </c>
    </row>
    <row r="506" spans="1:5" s="2" customFormat="1" ht="13.8" x14ac:dyDescent="0.25">
      <c r="A506" s="496" t="s">
        <v>358</v>
      </c>
      <c r="B506" s="499">
        <v>2400</v>
      </c>
      <c r="C506" s="319">
        <v>3505</v>
      </c>
      <c r="D506" s="65">
        <f t="shared" si="21"/>
        <v>0.14220349187236606</v>
      </c>
      <c r="E506" s="66">
        <f>'City of Winnipeg'!F506</f>
        <v>0.15865530879221174</v>
      </c>
    </row>
    <row r="507" spans="1:5" s="2" customFormat="1" ht="13.8" x14ac:dyDescent="0.25">
      <c r="A507" s="496" t="s">
        <v>359</v>
      </c>
      <c r="B507" s="499">
        <v>1955</v>
      </c>
      <c r="C507" s="319">
        <v>2755</v>
      </c>
      <c r="D507" s="65">
        <f t="shared" si="21"/>
        <v>0.11342564720048164</v>
      </c>
      <c r="E507" s="66">
        <f>'City of Winnipeg'!F507</f>
        <v>0.13767197376871851</v>
      </c>
    </row>
    <row r="508" spans="1:5" s="2" customFormat="1" ht="13.8" x14ac:dyDescent="0.25">
      <c r="A508" s="496" t="s">
        <v>360</v>
      </c>
      <c r="B508" s="499">
        <v>1915</v>
      </c>
      <c r="C508" s="319">
        <v>2450</v>
      </c>
      <c r="D508" s="65">
        <f t="shared" si="21"/>
        <v>0.10511739915713425</v>
      </c>
      <c r="E508" s="66">
        <f>'City of Winnipeg'!F508</f>
        <v>0.12398167866680188</v>
      </c>
    </row>
    <row r="509" spans="1:5" s="2" customFormat="1" ht="13.8" x14ac:dyDescent="0.25">
      <c r="A509" s="496" t="s">
        <v>361</v>
      </c>
      <c r="B509" s="499">
        <v>1765</v>
      </c>
      <c r="C509" s="319">
        <v>1950</v>
      </c>
      <c r="D509" s="65">
        <f t="shared" si="21"/>
        <v>8.9464178205900066E-2</v>
      </c>
      <c r="E509" s="66">
        <f>'City of Winnipeg'!F509</f>
        <v>9.716729202582565E-2</v>
      </c>
    </row>
    <row r="510" spans="1:5" s="2" customFormat="1" ht="13.8" x14ac:dyDescent="0.25">
      <c r="A510" s="496" t="s">
        <v>362</v>
      </c>
      <c r="B510" s="499">
        <v>1545</v>
      </c>
      <c r="C510" s="319">
        <v>1530</v>
      </c>
      <c r="D510" s="65">
        <f t="shared" si="21"/>
        <v>7.4051776038531011E-2</v>
      </c>
      <c r="E510" s="66">
        <f>'City of Winnipeg'!F510</f>
        <v>7.3099415204678359E-2</v>
      </c>
    </row>
    <row r="511" spans="1:5" s="2" customFormat="1" ht="13.8" x14ac:dyDescent="0.25">
      <c r="A511" s="496" t="s">
        <v>363</v>
      </c>
      <c r="B511" s="499">
        <v>1265</v>
      </c>
      <c r="C511" s="319">
        <v>1070</v>
      </c>
      <c r="D511" s="65">
        <f t="shared" si="21"/>
        <v>5.6231186032510538E-2</v>
      </c>
      <c r="E511" s="66">
        <f>'City of Winnipeg'!F511</f>
        <v>5.3924551262549435E-2</v>
      </c>
    </row>
    <row r="512" spans="1:5" s="2" customFormat="1" ht="13.8" x14ac:dyDescent="0.25">
      <c r="A512" s="496" t="s">
        <v>364</v>
      </c>
      <c r="B512" s="499">
        <v>1000</v>
      </c>
      <c r="C512" s="319">
        <v>880</v>
      </c>
      <c r="D512" s="65">
        <f t="shared" si="21"/>
        <v>4.5273931366646598E-2</v>
      </c>
      <c r="E512" s="66">
        <f>'City of Winnipeg'!F512</f>
        <v>3.9515938207754453E-2</v>
      </c>
    </row>
    <row r="513" spans="1:5" s="2" customFormat="1" ht="13.8" x14ac:dyDescent="0.25">
      <c r="A513" s="496" t="s">
        <v>365</v>
      </c>
      <c r="B513" s="499">
        <v>780</v>
      </c>
      <c r="C513" s="319">
        <v>880</v>
      </c>
      <c r="D513" s="65">
        <f t="shared" si="21"/>
        <v>3.9975918121613489E-2</v>
      </c>
      <c r="E513" s="66">
        <f>'City of Winnipeg'!F513</f>
        <v>3.0913024372105601E-2</v>
      </c>
    </row>
    <row r="514" spans="1:5" s="2" customFormat="1" ht="13.8" x14ac:dyDescent="0.25">
      <c r="A514" s="496" t="s">
        <v>403</v>
      </c>
      <c r="B514" s="499">
        <v>1980</v>
      </c>
      <c r="C514" s="319">
        <v>1465</v>
      </c>
      <c r="D514" s="65">
        <f t="shared" si="21"/>
        <v>8.2962071041541241E-2</v>
      </c>
      <c r="E514" s="66">
        <f>'City of Winnipeg'!F514</f>
        <v>5.5378088767197374E-2</v>
      </c>
    </row>
    <row r="515" spans="1:5" s="2" customFormat="1" ht="14.4" thickBot="1" x14ac:dyDescent="0.3">
      <c r="A515" s="497" t="s">
        <v>376</v>
      </c>
      <c r="B515" s="500">
        <v>1670</v>
      </c>
      <c r="C515" s="319">
        <v>650</v>
      </c>
      <c r="D515" s="65">
        <f t="shared" si="21"/>
        <v>5.5869957856712824E-2</v>
      </c>
      <c r="E515" s="66">
        <f>'City of Winnipeg'!F515</f>
        <v>2.3518574857181489E-2</v>
      </c>
    </row>
    <row r="516" spans="1:5" s="2" customFormat="1" ht="15" customHeight="1" thickBot="1" x14ac:dyDescent="0.3">
      <c r="A516" s="476" t="s">
        <v>67</v>
      </c>
      <c r="B516" s="95">
        <f>SUM(B504:B515)</f>
        <v>19875</v>
      </c>
      <c r="C516" s="73">
        <f>SUM(C504:C515)</f>
        <v>21650</v>
      </c>
      <c r="D516" s="61">
        <f>SUM(D504:D515)</f>
        <v>1</v>
      </c>
      <c r="E516" s="75">
        <f>'City of Winnipeg'!F516</f>
        <v>1</v>
      </c>
    </row>
    <row r="517" spans="1:5" s="2" customFormat="1" ht="15" customHeight="1" thickTop="1" x14ac:dyDescent="0.25">
      <c r="A517" s="477" t="s">
        <v>199</v>
      </c>
      <c r="B517" s="167">
        <v>77800</v>
      </c>
      <c r="C517" s="168">
        <v>51600</v>
      </c>
      <c r="D517" s="169">
        <v>64200</v>
      </c>
      <c r="E517" s="320">
        <f>'City of Winnipeg'!F517</f>
        <v>50120</v>
      </c>
    </row>
    <row r="518" spans="1:5" s="2" customFormat="1" ht="15" customHeight="1" thickBot="1" x14ac:dyDescent="0.3">
      <c r="A518" s="478" t="s">
        <v>396</v>
      </c>
      <c r="B518" s="170">
        <v>50400</v>
      </c>
      <c r="C518" s="171">
        <v>40400</v>
      </c>
      <c r="D518" s="172">
        <v>44400</v>
      </c>
      <c r="E518" s="321">
        <f>'City of Winnipeg'!F518</f>
        <v>40000</v>
      </c>
    </row>
    <row r="519" spans="1:5" s="2" customFormat="1" ht="57.9" customHeight="1" thickTop="1" thickBot="1" x14ac:dyDescent="0.3">
      <c r="A519" s="657" t="s">
        <v>586</v>
      </c>
      <c r="B519" s="658"/>
      <c r="C519" s="658"/>
      <c r="D519" s="658"/>
      <c r="E519" s="658"/>
    </row>
    <row r="520" spans="1:5" ht="42.6" thickTop="1" thickBot="1" x14ac:dyDescent="0.3">
      <c r="A520" s="649" t="s">
        <v>590</v>
      </c>
      <c r="B520" s="301" t="s">
        <v>201</v>
      </c>
      <c r="C520" s="302" t="s">
        <v>153</v>
      </c>
      <c r="D520" s="303" t="s">
        <v>70</v>
      </c>
      <c r="E520" s="304" t="s">
        <v>202</v>
      </c>
    </row>
    <row r="521" spans="1:5" ht="14.4" customHeight="1" x14ac:dyDescent="0.25">
      <c r="A521" s="405" t="s">
        <v>438</v>
      </c>
      <c r="B521" s="59">
        <v>49990</v>
      </c>
      <c r="C521" s="82">
        <f t="shared" ref="C521:C526" si="22">IF(AND(B$521&lt;&gt;"x",B$521&lt;&gt;"-",B$521&lt;&gt;"",B$521&lt;&gt;0),B521/B$521,B$521)</f>
        <v>1</v>
      </c>
      <c r="D521" s="128">
        <f>'City of Winnipeg'!E521</f>
        <v>736660</v>
      </c>
      <c r="E521" s="119">
        <f>'City of Winnipeg'!F521</f>
        <v>1</v>
      </c>
    </row>
    <row r="522" spans="1:5" ht="14.4" customHeight="1" x14ac:dyDescent="0.25">
      <c r="A522" s="406" t="s">
        <v>204</v>
      </c>
      <c r="B522" s="29">
        <v>8735</v>
      </c>
      <c r="C522" s="82">
        <f t="shared" si="22"/>
        <v>0.17473494698939787</v>
      </c>
      <c r="D522" s="128">
        <f>'City of Winnipeg'!E522</f>
        <v>148495</v>
      </c>
      <c r="E522" s="159">
        <f>'City of Winnipeg'!F522</f>
        <v>0.20157874731898026</v>
      </c>
    </row>
    <row r="523" spans="1:5" ht="14.4" customHeight="1" x14ac:dyDescent="0.25">
      <c r="A523" s="406" t="s">
        <v>205</v>
      </c>
      <c r="B523" s="29">
        <v>2545</v>
      </c>
      <c r="C523" s="82">
        <f t="shared" si="22"/>
        <v>5.0910182036407278E-2</v>
      </c>
      <c r="D523" s="128">
        <f>'City of Winnipeg'!E523</f>
        <v>47865</v>
      </c>
      <c r="E523" s="159">
        <f>'City of Winnipeg'!F523</f>
        <v>6.4975701137566858E-2</v>
      </c>
    </row>
    <row r="524" spans="1:5" ht="14.4" customHeight="1" x14ac:dyDescent="0.25">
      <c r="A524" s="406" t="s">
        <v>206</v>
      </c>
      <c r="B524" s="29">
        <v>31385</v>
      </c>
      <c r="C524" s="82">
        <f t="shared" si="22"/>
        <v>0.62782556511302257</v>
      </c>
      <c r="D524" s="128">
        <f>'City of Winnipeg'!E524</f>
        <v>469365</v>
      </c>
      <c r="E524" s="159">
        <f>'City of Winnipeg'!F524</f>
        <v>0.63715282491244263</v>
      </c>
    </row>
    <row r="525" spans="1:5" ht="14.4" customHeight="1" thickBot="1" x14ac:dyDescent="0.3">
      <c r="A525" s="414" t="s">
        <v>207</v>
      </c>
      <c r="B525" s="93">
        <v>9870</v>
      </c>
      <c r="C525" s="122">
        <f t="shared" si="22"/>
        <v>0.19743948789757951</v>
      </c>
      <c r="D525" s="136">
        <f>'City of Winnipeg'!E525</f>
        <v>118800</v>
      </c>
      <c r="E525" s="269">
        <f>'City of Winnipeg'!F525</f>
        <v>0.16126842776857708</v>
      </c>
    </row>
    <row r="526" spans="1:5" ht="14.4" thickTop="1" x14ac:dyDescent="0.25">
      <c r="A526" s="416" t="s">
        <v>428</v>
      </c>
      <c r="B526" s="417">
        <v>5445</v>
      </c>
      <c r="C526" s="418">
        <f t="shared" si="22"/>
        <v>0.10892178435687137</v>
      </c>
      <c r="D526" s="419">
        <f>'City of Winnipeg'!E526</f>
        <v>95090</v>
      </c>
      <c r="E526" s="420">
        <f>'City of Winnipeg'!F526</f>
        <v>0.1290826161322727</v>
      </c>
    </row>
    <row r="527" spans="1:5" ht="14.4" customHeight="1" x14ac:dyDescent="0.25">
      <c r="A527" s="421" t="s">
        <v>204</v>
      </c>
      <c r="B527" s="29">
        <v>1140</v>
      </c>
      <c r="C527" s="82">
        <f>IF(AND(B522&lt;&gt;"x",B522&lt;&gt;"-",B522&lt;&gt;"",B522&lt;&gt;0),B527/B522,B522)</f>
        <v>0.13050944476244991</v>
      </c>
      <c r="D527" s="128">
        <f>'City of Winnipeg'!E527</f>
        <v>25850</v>
      </c>
      <c r="E527" s="422">
        <f>'City of Winnipeg'!F527</f>
        <v>0.17407993535135863</v>
      </c>
    </row>
    <row r="528" spans="1:5" ht="14.4" customHeight="1" x14ac:dyDescent="0.25">
      <c r="A528" s="423" t="s">
        <v>208</v>
      </c>
      <c r="B528" s="29">
        <v>330</v>
      </c>
      <c r="C528" s="82">
        <f>IF(AND(B523&lt;&gt;"x",B523&lt;&gt;"-",B523&lt;&gt;"",B523&lt;&gt;0),B528/B523,B523)</f>
        <v>0.12966601178781925</v>
      </c>
      <c r="D528" s="128">
        <f>'City of Winnipeg'!E528</f>
        <v>9430</v>
      </c>
      <c r="E528" s="422">
        <f>'City of Winnipeg'!F528</f>
        <v>0.19701243079494413</v>
      </c>
    </row>
    <row r="529" spans="1:5" ht="14.4" customHeight="1" x14ac:dyDescent="0.25">
      <c r="A529" s="424" t="s">
        <v>206</v>
      </c>
      <c r="B529" s="29">
        <v>3335</v>
      </c>
      <c r="C529" s="82">
        <f>IF(AND(B524&lt;&gt;"x",B524&lt;&gt;"-",B524&lt;&gt;"",B524&lt;&gt;0),B529/B524,B524)</f>
        <v>0.10626095268440337</v>
      </c>
      <c r="D529" s="128">
        <f>'City of Winnipeg'!E529</f>
        <v>54005</v>
      </c>
      <c r="E529" s="422">
        <f>'City of Winnipeg'!F529</f>
        <v>0.11505970832933858</v>
      </c>
    </row>
    <row r="530" spans="1:5" ht="15" customHeight="1" thickBot="1" x14ac:dyDescent="0.3">
      <c r="A530" s="425" t="s">
        <v>207</v>
      </c>
      <c r="B530" s="308">
        <v>965</v>
      </c>
      <c r="C530" s="426">
        <f>IF(AND(B525&lt;&gt;"x",B525&lt;&gt;"-",B525&lt;&gt;"",B525&lt;&gt;0),B530/B525,B525)</f>
        <v>9.7771023302938201E-2</v>
      </c>
      <c r="D530" s="427">
        <f>'City of Winnipeg'!E530</f>
        <v>15230</v>
      </c>
      <c r="E530" s="428">
        <f>'City of Winnipeg'!F530</f>
        <v>0.1281986531986532</v>
      </c>
    </row>
    <row r="531" spans="1:5" ht="14.4" thickTop="1" x14ac:dyDescent="0.25">
      <c r="A531" s="415" t="s">
        <v>431</v>
      </c>
      <c r="B531" s="24">
        <v>3965</v>
      </c>
      <c r="C531" s="82">
        <f>IF(AND(B$521&lt;&gt;"x",B$521&lt;&gt;"-",B$521&lt;&gt;"",B$521&lt;&gt;0),B531/B$521,B$521)</f>
        <v>7.9315863172634532E-2</v>
      </c>
      <c r="D531" s="128">
        <f>'City of Winnipeg'!E531</f>
        <v>61320</v>
      </c>
      <c r="E531" s="27">
        <f>'City of Winnipeg'!F531</f>
        <v>8.3240572312871616E-2</v>
      </c>
    </row>
    <row r="532" spans="1:5" ht="14.4" customHeight="1" x14ac:dyDescent="0.25">
      <c r="A532" s="407" t="s">
        <v>204</v>
      </c>
      <c r="B532" s="29">
        <v>705</v>
      </c>
      <c r="C532" s="82">
        <f>IF(AND(B522&lt;&gt;"x",B522&lt;&gt;"-",B522&lt;&gt;"",B522&lt;&gt;0),B532/B522,B522)</f>
        <v>8.0709788208357183E-2</v>
      </c>
      <c r="D532" s="128">
        <f>'City of Winnipeg'!E532</f>
        <v>13935</v>
      </c>
      <c r="E532" s="159">
        <f>'City of Winnipeg'!F532</f>
        <v>9.384154348631267E-2</v>
      </c>
    </row>
    <row r="533" spans="1:5" ht="14.4" customHeight="1" x14ac:dyDescent="0.25">
      <c r="A533" s="408" t="s">
        <v>208</v>
      </c>
      <c r="B533" s="29">
        <v>175</v>
      </c>
      <c r="C533" s="82">
        <f>IF(AND(B523&lt;&gt;"x",B523&lt;&gt;"-",B523&lt;&gt;"",B523&lt;&gt;0),B533/B523,B523)</f>
        <v>6.8762278978389005E-2</v>
      </c>
      <c r="D533" s="128">
        <f>'City of Winnipeg'!E533</f>
        <v>5105</v>
      </c>
      <c r="E533" s="159">
        <f>'City of Winnipeg'!F533</f>
        <v>0.10665413141126084</v>
      </c>
    </row>
    <row r="534" spans="1:5" ht="14.4" customHeight="1" x14ac:dyDescent="0.25">
      <c r="A534" s="406" t="s">
        <v>206</v>
      </c>
      <c r="B534" s="29">
        <v>2980</v>
      </c>
      <c r="C534" s="82">
        <f>IF(AND(B524&lt;&gt;"x",B524&lt;&gt;"-",B524&lt;&gt;"",B524&lt;&gt;0),B534/B524,B524)</f>
        <v>9.4949816791460889E-2</v>
      </c>
      <c r="D534" s="128">
        <f>'City of Winnipeg'!E534</f>
        <v>42520</v>
      </c>
      <c r="E534" s="159">
        <f>'City of Winnipeg'!F534</f>
        <v>9.0590478625376836E-2</v>
      </c>
    </row>
    <row r="535" spans="1:5" ht="15" customHeight="1" thickBot="1" x14ac:dyDescent="0.3">
      <c r="A535" s="409" t="s">
        <v>207</v>
      </c>
      <c r="B535" s="31">
        <v>285</v>
      </c>
      <c r="C535" s="190">
        <f>IF(AND(B525&lt;&gt;"x",B525&lt;&gt;"-",B525&lt;&gt;"",B525&lt;&gt;0),B535/B525,B525)</f>
        <v>2.8875379939209727E-2</v>
      </c>
      <c r="D535" s="173">
        <f>'City of Winnipeg'!E535</f>
        <v>4860</v>
      </c>
      <c r="E535" s="34">
        <f>'City of Winnipeg'!F535</f>
        <v>4.0909090909090909E-2</v>
      </c>
    </row>
    <row r="536" spans="1:5" s="125" customFormat="1" ht="14.4" customHeight="1" thickTop="1" x14ac:dyDescent="0.25">
      <c r="A536" s="175"/>
      <c r="B536" s="175"/>
      <c r="C536" s="175"/>
      <c r="D536" s="175"/>
      <c r="E536" s="175"/>
    </row>
    <row r="537" spans="1:5" s="2" customFormat="1" ht="13.65" customHeight="1" thickBot="1" x14ac:dyDescent="0.3"/>
    <row r="538" spans="1:5" s="2" customFormat="1" ht="42.6" thickTop="1" thickBot="1" x14ac:dyDescent="0.3">
      <c r="A538" s="565" t="s">
        <v>590</v>
      </c>
      <c r="B538" s="279" t="s">
        <v>201</v>
      </c>
      <c r="C538" s="280" t="s">
        <v>209</v>
      </c>
      <c r="D538" s="281" t="s">
        <v>70</v>
      </c>
      <c r="E538" s="282" t="s">
        <v>202</v>
      </c>
    </row>
    <row r="539" spans="1:5" s="2" customFormat="1" ht="15" customHeight="1" x14ac:dyDescent="0.25">
      <c r="A539" s="404" t="s">
        <v>439</v>
      </c>
      <c r="B539" s="59">
        <v>24205</v>
      </c>
      <c r="C539" s="82">
        <f t="shared" ref="C539:C544" si="23">IF(AND(B$539&lt;&gt;"x",B$539&lt;&gt;"-",B$539&lt;&gt;"",B$539&lt;&gt;0),B539/B$539,B$539)</f>
        <v>1</v>
      </c>
      <c r="D539" s="128">
        <f>'City of Winnipeg'!E539</f>
        <v>363635</v>
      </c>
      <c r="E539" s="119">
        <f>'City of Winnipeg'!F539</f>
        <v>1</v>
      </c>
    </row>
    <row r="540" spans="1:5" s="2" customFormat="1" ht="14.4" customHeight="1" x14ac:dyDescent="0.25">
      <c r="A540" s="406" t="s">
        <v>204</v>
      </c>
      <c r="B540" s="29">
        <v>4410</v>
      </c>
      <c r="C540" s="82">
        <f t="shared" si="23"/>
        <v>0.1821937616195001</v>
      </c>
      <c r="D540" s="128">
        <f>'City of Winnipeg'!E540</f>
        <v>76090</v>
      </c>
      <c r="E540" s="159">
        <f>'City of Winnipeg'!F540</f>
        <v>0.20924828468106754</v>
      </c>
    </row>
    <row r="541" spans="1:5" s="2" customFormat="1" ht="14.4" customHeight="1" x14ac:dyDescent="0.25">
      <c r="A541" s="411" t="s">
        <v>208</v>
      </c>
      <c r="B541" s="29">
        <v>1275</v>
      </c>
      <c r="C541" s="82">
        <f t="shared" si="23"/>
        <v>5.2675067134889487E-2</v>
      </c>
      <c r="D541" s="128">
        <f>'City of Winnipeg'!E541</f>
        <v>24310</v>
      </c>
      <c r="E541" s="159">
        <f>'City of Winnipeg'!F541</f>
        <v>6.6852750697815114E-2</v>
      </c>
    </row>
    <row r="542" spans="1:5" s="2" customFormat="1" ht="14.4" customHeight="1" x14ac:dyDescent="0.25">
      <c r="A542" s="406" t="s">
        <v>206</v>
      </c>
      <c r="B542" s="29">
        <v>15590</v>
      </c>
      <c r="C542" s="82">
        <f t="shared" si="23"/>
        <v>0.64408180128072712</v>
      </c>
      <c r="D542" s="128">
        <f>'City of Winnipeg'!E542</f>
        <v>234780</v>
      </c>
      <c r="E542" s="159">
        <f>'City of Winnipeg'!F542</f>
        <v>0.64564742117782936</v>
      </c>
    </row>
    <row r="543" spans="1:5" s="2" customFormat="1" ht="14.4" customHeight="1" thickBot="1" x14ac:dyDescent="0.3">
      <c r="A543" s="414" t="s">
        <v>207</v>
      </c>
      <c r="B543" s="93">
        <v>4200</v>
      </c>
      <c r="C543" s="122">
        <f t="shared" si="23"/>
        <v>0.17351786820904772</v>
      </c>
      <c r="D543" s="136">
        <f>'City of Winnipeg'!E543</f>
        <v>52760</v>
      </c>
      <c r="E543" s="269">
        <f>'City of Winnipeg'!F543</f>
        <v>0.14509054408954034</v>
      </c>
    </row>
    <row r="544" spans="1:5" s="2" customFormat="1" ht="14.4" thickTop="1" x14ac:dyDescent="0.25">
      <c r="A544" s="416" t="s">
        <v>429</v>
      </c>
      <c r="B544" s="417">
        <v>2465</v>
      </c>
      <c r="C544" s="418">
        <f t="shared" si="23"/>
        <v>0.10183846312745301</v>
      </c>
      <c r="D544" s="419">
        <f>'City of Winnipeg'!E544</f>
        <v>44625</v>
      </c>
      <c r="E544" s="420">
        <f>'City of Winnipeg'!F544</f>
        <v>0.12271921019703824</v>
      </c>
    </row>
    <row r="545" spans="1:5" s="2" customFormat="1" ht="14.4" customHeight="1" x14ac:dyDescent="0.25">
      <c r="A545" s="421" t="s">
        <v>204</v>
      </c>
      <c r="B545" s="29">
        <v>590</v>
      </c>
      <c r="C545" s="82">
        <f>IF(AND(B540&lt;&gt;"x",B540&lt;&gt;"-",B540&lt;&gt;"",B540&lt;&gt;0),B545/B540,B540)</f>
        <v>0.13378684807256236</v>
      </c>
      <c r="D545" s="128">
        <f>'City of Winnipeg'!E545</f>
        <v>13370</v>
      </c>
      <c r="E545" s="422">
        <f>'City of Winnipeg'!F545</f>
        <v>0.17571297148114076</v>
      </c>
    </row>
    <row r="546" spans="1:5" s="2" customFormat="1" ht="14.4" customHeight="1" x14ac:dyDescent="0.25">
      <c r="A546" s="423" t="s">
        <v>208</v>
      </c>
      <c r="B546" s="29">
        <v>180</v>
      </c>
      <c r="C546" s="82">
        <f>IF(AND(B541&lt;&gt;"x",B541&lt;&gt;"-",B541&lt;&gt;"",B541&lt;&gt;0),B546/B541,B541)</f>
        <v>0.14117647058823529</v>
      </c>
      <c r="D546" s="128">
        <f>'City of Winnipeg'!E546</f>
        <v>4725</v>
      </c>
      <c r="E546" s="422">
        <f>'City of Winnipeg'!F546</f>
        <v>0.19436445907034142</v>
      </c>
    </row>
    <row r="547" spans="1:5" s="2" customFormat="1" ht="14.4" customHeight="1" x14ac:dyDescent="0.25">
      <c r="A547" s="424" t="s">
        <v>206</v>
      </c>
      <c r="B547" s="29">
        <v>1595</v>
      </c>
      <c r="C547" s="82">
        <f>IF(AND(B542&lt;&gt;"x",B542&lt;&gt;"-",B542&lt;&gt;"",B542&lt;&gt;0),B547/B542,B542)</f>
        <v>0.10230917254650417</v>
      </c>
      <c r="D547" s="128">
        <f>'City of Winnipeg'!E547</f>
        <v>25770</v>
      </c>
      <c r="E547" s="422">
        <f>'City of Winnipeg'!F547</f>
        <v>0.10976233069256325</v>
      </c>
    </row>
    <row r="548" spans="1:5" s="2" customFormat="1" ht="15" customHeight="1" thickBot="1" x14ac:dyDescent="0.3">
      <c r="A548" s="425" t="s">
        <v>207</v>
      </c>
      <c r="B548" s="308">
        <v>275</v>
      </c>
      <c r="C548" s="426">
        <f>IF(AND(B543&lt;&gt;"x",B543&lt;&gt;"-",B543&lt;&gt;"",B543&lt;&gt;0),B548/B543,B543)</f>
        <v>6.5476190476190479E-2</v>
      </c>
      <c r="D548" s="427">
        <f>'City of Winnipeg'!E548</f>
        <v>5485</v>
      </c>
      <c r="E548" s="428">
        <f>'City of Winnipeg'!F548</f>
        <v>0.10396133434420016</v>
      </c>
    </row>
    <row r="549" spans="1:5" s="376" customFormat="1" ht="14.4" thickTop="1" x14ac:dyDescent="0.25">
      <c r="A549" s="415" t="s">
        <v>430</v>
      </c>
      <c r="B549" s="24">
        <v>1995</v>
      </c>
      <c r="C549" s="82">
        <f>IF(AND(B$539&lt;&gt;"x",B$539&lt;&gt;"-",B$539&lt;&gt;"",B$539&lt;&gt;0),B549/B$539,B$539)</f>
        <v>8.2420987399297665E-2</v>
      </c>
      <c r="D549" s="128">
        <f>'City of Winnipeg'!E549</f>
        <v>31315</v>
      </c>
      <c r="E549" s="27">
        <f>'City of Winnipeg'!F549</f>
        <v>8.6116572937148514E-2</v>
      </c>
    </row>
    <row r="550" spans="1:5" s="376" customFormat="1" ht="14.4" customHeight="1" x14ac:dyDescent="0.25">
      <c r="A550" s="407" t="s">
        <v>204</v>
      </c>
      <c r="B550" s="29">
        <v>365</v>
      </c>
      <c r="C550" s="82">
        <f>IF(AND(B540&lt;&gt;"x",B540&lt;&gt;"-",B540&lt;&gt;"",B540&lt;&gt;0),B550/B540,B540)</f>
        <v>8.2766439909297052E-2</v>
      </c>
      <c r="D550" s="128">
        <f>'City of Winnipeg'!E550</f>
        <v>7395</v>
      </c>
      <c r="E550" s="159">
        <f>'City of Winnipeg'!F550</f>
        <v>9.7187541069785777E-2</v>
      </c>
    </row>
    <row r="551" spans="1:5" s="376" customFormat="1" ht="14.4" customHeight="1" x14ac:dyDescent="0.25">
      <c r="A551" s="408" t="s">
        <v>208</v>
      </c>
      <c r="B551" s="29">
        <v>95</v>
      </c>
      <c r="C551" s="82">
        <f>IF(AND(B541&lt;&gt;"x",B541&lt;&gt;"-",B541&lt;&gt;"",B541&lt;&gt;0),B551/B541,B541)</f>
        <v>7.4509803921568626E-2</v>
      </c>
      <c r="D551" s="128">
        <f>'City of Winnipeg'!E551</f>
        <v>2650</v>
      </c>
      <c r="E551" s="159">
        <f>'City of Winnipeg'!F551</f>
        <v>0.10900863842040312</v>
      </c>
    </row>
    <row r="552" spans="1:5" s="376" customFormat="1" ht="14.4" customHeight="1" x14ac:dyDescent="0.25">
      <c r="A552" s="406" t="s">
        <v>206</v>
      </c>
      <c r="B552" s="29">
        <v>1550</v>
      </c>
      <c r="C552" s="82">
        <f>IF(AND(B542&lt;&gt;"x",B542&lt;&gt;"-",B542&lt;&gt;"",B542&lt;&gt;0),B552/B542,B542)</f>
        <v>9.9422706863373955E-2</v>
      </c>
      <c r="D552" s="128">
        <f>'City of Winnipeg'!E552</f>
        <v>22040</v>
      </c>
      <c r="E552" s="159">
        <f>'City of Winnipeg'!F552</f>
        <v>9.3875117130931079E-2</v>
      </c>
    </row>
    <row r="553" spans="1:5" s="376" customFormat="1" ht="15" customHeight="1" thickBot="1" x14ac:dyDescent="0.3">
      <c r="A553" s="409" t="s">
        <v>207</v>
      </c>
      <c r="B553" s="31">
        <v>85</v>
      </c>
      <c r="C553" s="190">
        <f>IF(AND(B543&lt;&gt;"x",B543&lt;&gt;"-",B543&lt;&gt;"",B543&lt;&gt;0),B553/B543,B543)</f>
        <v>2.0238095238095239E-2</v>
      </c>
      <c r="D553" s="173">
        <f>'City of Winnipeg'!E553</f>
        <v>1875</v>
      </c>
      <c r="E553" s="34">
        <f>'City of Winnipeg'!F553</f>
        <v>3.5538286580742984E-2</v>
      </c>
    </row>
    <row r="554" spans="1:5" s="125" customFormat="1" ht="14.4" customHeight="1" thickTop="1" x14ac:dyDescent="0.25">
      <c r="A554" s="175"/>
      <c r="B554" s="175"/>
      <c r="C554" s="175"/>
      <c r="D554" s="175"/>
      <c r="E554" s="175"/>
    </row>
    <row r="555" spans="1:5" s="2" customFormat="1" ht="18" customHeight="1" thickBot="1" x14ac:dyDescent="0.3">
      <c r="A555" s="175"/>
      <c r="B555" s="175"/>
      <c r="C555" s="175"/>
      <c r="D555" s="175"/>
      <c r="E555" s="175"/>
    </row>
    <row r="556" spans="1:5" s="2" customFormat="1" ht="42.6" thickTop="1" thickBot="1" x14ac:dyDescent="0.3">
      <c r="A556" s="565" t="s">
        <v>590</v>
      </c>
      <c r="B556" s="279" t="s">
        <v>201</v>
      </c>
      <c r="C556" s="280" t="s">
        <v>209</v>
      </c>
      <c r="D556" s="281" t="s">
        <v>70</v>
      </c>
      <c r="E556" s="282" t="s">
        <v>202</v>
      </c>
    </row>
    <row r="557" spans="1:5" s="2" customFormat="1" ht="14.4" customHeight="1" x14ac:dyDescent="0.25">
      <c r="A557" s="410" t="s">
        <v>440</v>
      </c>
      <c r="B557" s="59">
        <v>25785</v>
      </c>
      <c r="C557" s="82">
        <f t="shared" ref="C557:C562" si="24">IF(AND(B$557&lt;&gt;"x",B$557&lt;&gt;"-",B$557&lt;&gt;"",B$557&lt;&gt;0),B557/B$557,B$557)</f>
        <v>1</v>
      </c>
      <c r="D557" s="128">
        <f>'City of Winnipeg'!E557</f>
        <v>373025</v>
      </c>
      <c r="E557" s="119">
        <f>'City of Winnipeg'!F557</f>
        <v>1</v>
      </c>
    </row>
    <row r="558" spans="1:5" s="2" customFormat="1" ht="13.8" x14ac:dyDescent="0.25">
      <c r="A558" s="406" t="s">
        <v>204</v>
      </c>
      <c r="B558" s="29">
        <v>4325</v>
      </c>
      <c r="C558" s="82">
        <f t="shared" si="24"/>
        <v>0.16773317820438238</v>
      </c>
      <c r="D558" s="128">
        <f>'City of Winnipeg'!E558</f>
        <v>72400</v>
      </c>
      <c r="E558" s="159">
        <f>'City of Winnipeg'!F558</f>
        <v>0.19408886803833522</v>
      </c>
    </row>
    <row r="559" spans="1:5" s="2" customFormat="1" ht="13.8" x14ac:dyDescent="0.25">
      <c r="A559" s="411" t="s">
        <v>208</v>
      </c>
      <c r="B559" s="29">
        <v>1270</v>
      </c>
      <c r="C559" s="82">
        <f t="shared" si="24"/>
        <v>4.9253441923598991E-2</v>
      </c>
      <c r="D559" s="128">
        <f>'City of Winnipeg'!E559</f>
        <v>23550</v>
      </c>
      <c r="E559" s="159">
        <f>'City of Winnipeg'!F559</f>
        <v>6.313249782186181E-2</v>
      </c>
    </row>
    <row r="560" spans="1:5" s="2" customFormat="1" ht="12.75" customHeight="1" x14ac:dyDescent="0.25">
      <c r="A560" s="406" t="s">
        <v>206</v>
      </c>
      <c r="B560" s="29">
        <v>15795</v>
      </c>
      <c r="C560" s="82">
        <f t="shared" si="24"/>
        <v>0.61256544502617805</v>
      </c>
      <c r="D560" s="128">
        <f>'City of Winnipeg'!E560</f>
        <v>234585</v>
      </c>
      <c r="E560" s="159">
        <f>'City of Winnipeg'!F560</f>
        <v>0.62887205951343739</v>
      </c>
    </row>
    <row r="561" spans="1:5" s="2" customFormat="1" ht="14.4" thickBot="1" x14ac:dyDescent="0.3">
      <c r="A561" s="414" t="s">
        <v>207</v>
      </c>
      <c r="B561" s="93">
        <v>5665</v>
      </c>
      <c r="C561" s="122">
        <f t="shared" si="24"/>
        <v>0.2197013767694396</v>
      </c>
      <c r="D561" s="136">
        <f>'City of Winnipeg'!E561</f>
        <v>66035</v>
      </c>
      <c r="E561" s="269">
        <f>'City of Winnipeg'!F561</f>
        <v>0.17702566852087662</v>
      </c>
    </row>
    <row r="562" spans="1:5" s="2" customFormat="1" ht="14.4" thickTop="1" x14ac:dyDescent="0.25">
      <c r="A562" s="430" t="s">
        <v>433</v>
      </c>
      <c r="B562" s="417">
        <v>2985</v>
      </c>
      <c r="C562" s="418">
        <f t="shared" si="24"/>
        <v>0.11576497963932519</v>
      </c>
      <c r="D562" s="419">
        <f>'City of Winnipeg'!E562</f>
        <v>50460</v>
      </c>
      <c r="E562" s="420">
        <f>'City of Winnipeg'!F562</f>
        <v>0.13527243482340326</v>
      </c>
    </row>
    <row r="563" spans="1:5" s="2" customFormat="1" ht="13.8" x14ac:dyDescent="0.25">
      <c r="A563" s="421" t="s">
        <v>204</v>
      </c>
      <c r="B563" s="29">
        <v>545</v>
      </c>
      <c r="C563" s="82">
        <f>IF(AND(B558&lt;&gt;"x",B558&lt;&gt;"-",B558&lt;&gt;"",B558&lt;&gt;0),B563/B558,B558)</f>
        <v>0.12601156069364161</v>
      </c>
      <c r="D563" s="128">
        <f>'City of Winnipeg'!E563</f>
        <v>12485</v>
      </c>
      <c r="E563" s="422">
        <f>'City of Winnipeg'!F563</f>
        <v>0.17244475138121548</v>
      </c>
    </row>
    <row r="564" spans="1:5" s="2" customFormat="1" ht="13.8" x14ac:dyDescent="0.25">
      <c r="A564" s="423" t="s">
        <v>208</v>
      </c>
      <c r="B564" s="29">
        <v>150</v>
      </c>
      <c r="C564" s="82">
        <f>IF(AND(B559&lt;&gt;"x",B559&lt;&gt;"-",B559&lt;&gt;"",B559&lt;&gt;0),B564/B559,B559)</f>
        <v>0.11811023622047244</v>
      </c>
      <c r="D564" s="128">
        <f>'City of Winnipeg'!E564</f>
        <v>4705</v>
      </c>
      <c r="E564" s="422">
        <f>'City of Winnipeg'!F564</f>
        <v>0.19978768577494693</v>
      </c>
    </row>
    <row r="565" spans="1:5" s="2" customFormat="1" ht="13.8" x14ac:dyDescent="0.25">
      <c r="A565" s="424" t="s">
        <v>206</v>
      </c>
      <c r="B565" s="29">
        <v>1745</v>
      </c>
      <c r="C565" s="82">
        <f>IF(AND(B560&lt;&gt;"x",B560&lt;&gt;"-",B560&lt;&gt;"",B560&lt;&gt;0),B565/B560,B560)</f>
        <v>0.11047799936688825</v>
      </c>
      <c r="D565" s="128">
        <f>'City of Winnipeg'!E565</f>
        <v>28235</v>
      </c>
      <c r="E565" s="422">
        <f>'City of Winnipeg'!F565</f>
        <v>0.12036148943879617</v>
      </c>
    </row>
    <row r="566" spans="1:5" s="2" customFormat="1" ht="14.4" thickBot="1" x14ac:dyDescent="0.3">
      <c r="A566" s="425" t="s">
        <v>207</v>
      </c>
      <c r="B566" s="308">
        <v>695</v>
      </c>
      <c r="C566" s="426">
        <f>IF(AND(B561&lt;&gt;"x",B561&lt;&gt;"-",B561&lt;&gt;"",B561&lt;&gt;0),B566/B561,B561)</f>
        <v>0.12268314210061783</v>
      </c>
      <c r="D566" s="427">
        <f>'City of Winnipeg'!E566</f>
        <v>9740</v>
      </c>
      <c r="E566" s="428">
        <f>'City of Winnipeg'!F566</f>
        <v>0.14749753918376618</v>
      </c>
    </row>
    <row r="567" spans="1:5" s="376" customFormat="1" ht="14.4" thickTop="1" x14ac:dyDescent="0.25">
      <c r="A567" s="429" t="s">
        <v>432</v>
      </c>
      <c r="B567" s="24">
        <v>1970</v>
      </c>
      <c r="C567" s="82">
        <f>IF(AND(B$557&lt;&gt;"x",B$557&lt;&gt;"-",B$557&lt;&gt;"",B$557&lt;&gt;0),B567/B$557,B$557)</f>
        <v>7.6401008338181114E-2</v>
      </c>
      <c r="D567" s="128">
        <f>'City of Winnipeg'!E567</f>
        <v>30000</v>
      </c>
      <c r="E567" s="27">
        <f>'City of Winnipeg'!F567</f>
        <v>8.0423564104282558E-2</v>
      </c>
    </row>
    <row r="568" spans="1:5" s="376" customFormat="1" ht="13.8" x14ac:dyDescent="0.25">
      <c r="A568" s="407" t="s">
        <v>204</v>
      </c>
      <c r="B568" s="29">
        <v>340</v>
      </c>
      <c r="C568" s="82">
        <f>IF(AND(B558&lt;&gt;"x",B558&lt;&gt;"-",B558&lt;&gt;"",B558&lt;&gt;0),B568/B558,B558)</f>
        <v>7.8612716763005783E-2</v>
      </c>
      <c r="D568" s="128">
        <f>'City of Winnipeg'!E568</f>
        <v>6540</v>
      </c>
      <c r="E568" s="159">
        <f>'City of Winnipeg'!F568</f>
        <v>9.0331491712707185E-2</v>
      </c>
    </row>
    <row r="569" spans="1:5" s="376" customFormat="1" ht="13.8" x14ac:dyDescent="0.25">
      <c r="A569" s="408" t="s">
        <v>208</v>
      </c>
      <c r="B569" s="29">
        <v>80</v>
      </c>
      <c r="C569" s="82">
        <f>IF(AND(B559&lt;&gt;"x",B559&lt;&gt;"-",B559&lt;&gt;"",B559&lt;&gt;0),B569/B559,B559)</f>
        <v>6.2992125984251968E-2</v>
      </c>
      <c r="D569" s="128">
        <f>'City of Winnipeg'!E569</f>
        <v>2455</v>
      </c>
      <c r="E569" s="159">
        <f>'City of Winnipeg'!F569</f>
        <v>0.10424628450106158</v>
      </c>
    </row>
    <row r="570" spans="1:5" s="376" customFormat="1" ht="13.8" x14ac:dyDescent="0.25">
      <c r="A570" s="406" t="s">
        <v>206</v>
      </c>
      <c r="B570" s="29">
        <v>1430</v>
      </c>
      <c r="C570" s="82">
        <f>IF(AND(B560&lt;&gt;"x",B560&lt;&gt;"-",B560&lt;&gt;"",B560&lt;&gt;0),B570/B560,B560)</f>
        <v>9.0534979423868317E-2</v>
      </c>
      <c r="D570" s="128">
        <f>'City of Winnipeg'!E570</f>
        <v>20475</v>
      </c>
      <c r="E570" s="159">
        <f>'City of Winnipeg'!F570</f>
        <v>8.7281795511221949E-2</v>
      </c>
    </row>
    <row r="571" spans="1:5" s="376" customFormat="1" ht="14.4" thickBot="1" x14ac:dyDescent="0.3">
      <c r="A571" s="409" t="s">
        <v>207</v>
      </c>
      <c r="B571" s="31">
        <v>195</v>
      </c>
      <c r="C571" s="479">
        <f>IF(AND(B561&lt;&gt;"x",B561&lt;&gt;"-",B561&lt;&gt;"",B561&lt;&gt;0),B571/B561,B561)</f>
        <v>3.442188879082083E-2</v>
      </c>
      <c r="D571" s="173">
        <f>'City of Winnipeg'!E571</f>
        <v>2980</v>
      </c>
      <c r="E571" s="34">
        <f>'City of Winnipeg'!F571</f>
        <v>4.5127583857045503E-2</v>
      </c>
    </row>
    <row r="572" spans="1:5" s="2" customFormat="1" ht="29.1" customHeight="1" thickTop="1" x14ac:dyDescent="0.25">
      <c r="A572" s="641" t="s">
        <v>100</v>
      </c>
      <c r="B572" s="175"/>
      <c r="C572" s="175"/>
      <c r="D572" s="175"/>
      <c r="E572" s="175"/>
    </row>
    <row r="573" spans="1:5" s="2" customFormat="1" ht="57.9" customHeight="1" x14ac:dyDescent="0.25">
      <c r="A573" s="657" t="s">
        <v>586</v>
      </c>
      <c r="B573" s="658"/>
      <c r="C573" s="658"/>
      <c r="D573" s="658"/>
      <c r="E573" s="658"/>
    </row>
    <row r="574" spans="1:5" s="2" customFormat="1" ht="12.75" customHeight="1" thickBot="1" x14ac:dyDescent="0.3">
      <c r="A574" s="1"/>
      <c r="B574" s="1"/>
      <c r="C574" s="1"/>
      <c r="D574" s="1"/>
      <c r="E574" s="1"/>
    </row>
    <row r="575" spans="1:5" s="2" customFormat="1" ht="45" customHeight="1" thickTop="1" thickBot="1" x14ac:dyDescent="0.3">
      <c r="A575" s="652" t="s">
        <v>211</v>
      </c>
      <c r="B575" s="661" t="s">
        <v>594</v>
      </c>
      <c r="C575" s="662"/>
      <c r="D575" s="661" t="s">
        <v>21</v>
      </c>
      <c r="E575" s="662"/>
    </row>
    <row r="576" spans="1:5" s="2" customFormat="1" ht="16.5" customHeight="1" thickTop="1" thickBot="1" x14ac:dyDescent="0.3">
      <c r="A576" s="383" t="s">
        <v>212</v>
      </c>
      <c r="B576" s="19" t="s">
        <v>70</v>
      </c>
      <c r="C576" s="20" t="s">
        <v>48</v>
      </c>
      <c r="D576" s="78" t="s">
        <v>70</v>
      </c>
      <c r="E576" s="20" t="s">
        <v>48</v>
      </c>
    </row>
    <row r="577" spans="1:5" s="2" customFormat="1" ht="14.4" customHeight="1" x14ac:dyDescent="0.25">
      <c r="A577" s="23" t="s">
        <v>213</v>
      </c>
      <c r="B577" s="29">
        <v>7030</v>
      </c>
      <c r="C577" s="25">
        <f>IF(B$582&lt;&gt;0,B577/B$582,0)</f>
        <v>0.32056543547651617</v>
      </c>
      <c r="D577" s="80">
        <f>'City of Winnipeg'!E577</f>
        <v>90825</v>
      </c>
      <c r="E577" s="27">
        <f>'City of Winnipeg'!F577</f>
        <v>0.30231667942615587</v>
      </c>
    </row>
    <row r="578" spans="1:5" s="2" customFormat="1" ht="12.75" customHeight="1" x14ac:dyDescent="0.25">
      <c r="A578" s="28" t="s">
        <v>214</v>
      </c>
      <c r="B578" s="29">
        <v>7515</v>
      </c>
      <c r="C578" s="25">
        <f>IF(B$582&lt;&gt;0,B578/B$582,0)</f>
        <v>0.34268125854993159</v>
      </c>
      <c r="D578" s="176">
        <f>'City of Winnipeg'!E578</f>
        <v>96045</v>
      </c>
      <c r="E578" s="27">
        <f>'City of Winnipeg'!F578</f>
        <v>0.31969177512232466</v>
      </c>
    </row>
    <row r="579" spans="1:5" s="2" customFormat="1" ht="14.4" customHeight="1" x14ac:dyDescent="0.25">
      <c r="A579" s="28" t="s">
        <v>215</v>
      </c>
      <c r="B579" s="29">
        <v>3270</v>
      </c>
      <c r="C579" s="25">
        <f>IF(B$582&lt;&gt;0,B579/B$582,0)</f>
        <v>0.1491108071135431</v>
      </c>
      <c r="D579" s="81">
        <f>'City of Winnipeg'!E579</f>
        <v>45395</v>
      </c>
      <c r="E579" s="27">
        <f>'City of Winnipeg'!F579</f>
        <v>0.15110008987118465</v>
      </c>
    </row>
    <row r="580" spans="1:5" s="2" customFormat="1" ht="14.4" customHeight="1" x14ac:dyDescent="0.25">
      <c r="A580" s="28" t="s">
        <v>216</v>
      </c>
      <c r="B580" s="29">
        <v>2930</v>
      </c>
      <c r="C580" s="25">
        <f>IF(B$582&lt;&gt;0,B580/B$582,0)</f>
        <v>0.13360693114455086</v>
      </c>
      <c r="D580" s="26">
        <f>'City of Winnipeg'!E580</f>
        <v>40905</v>
      </c>
      <c r="E580" s="27">
        <f>'City of Winnipeg'!F580</f>
        <v>0.13615484472256431</v>
      </c>
    </row>
    <row r="581" spans="1:5" s="2" customFormat="1" ht="14.4" customHeight="1" thickBot="1" x14ac:dyDescent="0.3">
      <c r="A581" s="114" t="s">
        <v>355</v>
      </c>
      <c r="B581" s="93">
        <v>1185</v>
      </c>
      <c r="C581" s="25">
        <f>IF(B$582&lt;&gt;0,B581/B$582,0)</f>
        <v>5.4035567715458276E-2</v>
      </c>
      <c r="D581" s="26">
        <f>'City of Winnipeg'!E581</f>
        <v>27260</v>
      </c>
      <c r="E581" s="97">
        <f>'City of Winnipeg'!F581</f>
        <v>9.073661085777053E-2</v>
      </c>
    </row>
    <row r="582" spans="1:5" s="2" customFormat="1" ht="15" customHeight="1" thickBot="1" x14ac:dyDescent="0.3">
      <c r="A582" s="391" t="s">
        <v>67</v>
      </c>
      <c r="B582" s="95">
        <f>SUM(B577:B581)</f>
        <v>21930</v>
      </c>
      <c r="C582" s="177">
        <f>SUM(C577:C581)</f>
        <v>1</v>
      </c>
      <c r="D582" s="178">
        <f>'City of Winnipeg'!E582</f>
        <v>300430</v>
      </c>
      <c r="E582" s="86">
        <f>'City of Winnipeg'!F582</f>
        <v>1</v>
      </c>
    </row>
    <row r="583" spans="1:5" s="2" customFormat="1" ht="15.75" customHeight="1" thickTop="1" thickBot="1" x14ac:dyDescent="0.3">
      <c r="A583" s="179" t="s">
        <v>217</v>
      </c>
      <c r="B583" s="682">
        <v>2.2999999999999998</v>
      </c>
      <c r="C583" s="683"/>
      <c r="D583" s="684">
        <f>'City of Winnipeg'!E583</f>
        <v>2.5</v>
      </c>
      <c r="E583" s="685"/>
    </row>
    <row r="584" spans="1:5" s="2" customFormat="1" ht="13.65" customHeight="1" thickTop="1" x14ac:dyDescent="0.25"/>
    <row r="585" spans="1:5" s="2" customFormat="1" ht="13.65" customHeight="1" x14ac:dyDescent="0.25"/>
    <row r="586" spans="1:5" s="2" customFormat="1" ht="12.75" customHeight="1" thickBot="1" x14ac:dyDescent="0.3"/>
    <row r="587" spans="1:5" s="2" customFormat="1" ht="16.5" customHeight="1" thickTop="1" thickBot="1" x14ac:dyDescent="0.3">
      <c r="A587" s="644" t="s">
        <v>218</v>
      </c>
      <c r="B587" s="78" t="s">
        <v>70</v>
      </c>
      <c r="C587" s="20" t="s">
        <v>48</v>
      </c>
      <c r="D587" s="78" t="s">
        <v>70</v>
      </c>
      <c r="E587" s="20" t="s">
        <v>48</v>
      </c>
    </row>
    <row r="588" spans="1:5" s="2" customFormat="1" ht="14.4" customHeight="1" x14ac:dyDescent="0.25">
      <c r="A588" s="23" t="s">
        <v>219</v>
      </c>
      <c r="B588" s="59">
        <v>13050</v>
      </c>
      <c r="C588" s="82">
        <f>IF(B$591&lt;&gt;0,B588/B$591,0)</f>
        <v>0.59507523939808482</v>
      </c>
      <c r="D588" s="26">
        <f>'City of Winnipeg'!E588</f>
        <v>182520</v>
      </c>
      <c r="E588" s="27">
        <f>'City of Winnipeg'!F588</f>
        <v>0.60751909730890208</v>
      </c>
    </row>
    <row r="589" spans="1:5" s="2" customFormat="1" ht="14.4" customHeight="1" x14ac:dyDescent="0.25">
      <c r="A589" s="28" t="s">
        <v>220</v>
      </c>
      <c r="B589" s="29">
        <v>380</v>
      </c>
      <c r="C589" s="82">
        <f>IF(B$591&lt;&gt;0,B589/B$591,0)</f>
        <v>1.7327861377108983E-2</v>
      </c>
      <c r="D589" s="26">
        <f>'City of Winnipeg'!E589</f>
        <v>9920</v>
      </c>
      <c r="E589" s="27">
        <f>'City of Winnipeg'!F589</f>
        <v>3.3018789422004757E-2</v>
      </c>
    </row>
    <row r="590" spans="1:5" s="2" customFormat="1" ht="15" customHeight="1" thickBot="1" x14ac:dyDescent="0.3">
      <c r="A590" s="180" t="s">
        <v>221</v>
      </c>
      <c r="B590" s="93">
        <v>8500</v>
      </c>
      <c r="C590" s="82">
        <f>IF(B$591&lt;&gt;0,B590/B$591,0)</f>
        <v>0.38759689922480622</v>
      </c>
      <c r="D590" s="26">
        <f>'City of Winnipeg'!E590</f>
        <v>107995</v>
      </c>
      <c r="E590" s="97">
        <f>'City of Winnipeg'!F590</f>
        <v>0.35946211326909316</v>
      </c>
    </row>
    <row r="591" spans="1:5" s="2" customFormat="1" ht="15" customHeight="1" thickBot="1" x14ac:dyDescent="0.3">
      <c r="A591" s="389" t="s">
        <v>67</v>
      </c>
      <c r="B591" s="95">
        <f>SUM(B588:B590)</f>
        <v>21930</v>
      </c>
      <c r="C591" s="84">
        <f>SUM(C588:C590)</f>
        <v>1</v>
      </c>
      <c r="D591" s="85">
        <f>'City of Winnipeg'!E591</f>
        <v>300435</v>
      </c>
      <c r="E591" s="86">
        <f>'City of Winnipeg'!F591</f>
        <v>1</v>
      </c>
    </row>
    <row r="592" spans="1:5" s="2" customFormat="1" ht="13.65" customHeight="1" thickTop="1" x14ac:dyDescent="0.25"/>
    <row r="593" spans="1:5" s="2" customFormat="1" ht="13.65" customHeight="1" thickBot="1" x14ac:dyDescent="0.3"/>
    <row r="594" spans="1:5" s="2" customFormat="1" ht="16.5" customHeight="1" thickTop="1" thickBot="1" x14ac:dyDescent="0.3">
      <c r="A594" s="648" t="s">
        <v>591</v>
      </c>
      <c r="B594" s="364" t="s">
        <v>70</v>
      </c>
      <c r="C594" s="365" t="s">
        <v>48</v>
      </c>
      <c r="D594" s="366" t="s">
        <v>70</v>
      </c>
      <c r="E594" s="365" t="s">
        <v>48</v>
      </c>
    </row>
    <row r="595" spans="1:5" s="2" customFormat="1" ht="13.8" x14ac:dyDescent="0.25">
      <c r="A595" s="412" t="s">
        <v>223</v>
      </c>
      <c r="B595" s="330">
        <v>325</v>
      </c>
      <c r="C595" s="82">
        <f t="shared" ref="C595:C613" si="25">IF(B$614&lt;&gt;0,B595/B$614,0)</f>
        <v>1.4826642335766423E-2</v>
      </c>
      <c r="D595" s="26">
        <f>'City of Winnipeg'!E595</f>
        <v>3920</v>
      </c>
      <c r="E595" s="27">
        <f>'City of Winnipeg'!F595</f>
        <v>1.3048181742531414E-2</v>
      </c>
    </row>
    <row r="596" spans="1:5" s="2" customFormat="1" ht="13.8" x14ac:dyDescent="0.25">
      <c r="A596" s="413" t="s">
        <v>224</v>
      </c>
      <c r="B596" s="331">
        <v>115</v>
      </c>
      <c r="C596" s="25">
        <f t="shared" si="25"/>
        <v>5.2463503649635033E-3</v>
      </c>
      <c r="D596" s="26">
        <f>'City of Winnipeg'!E596</f>
        <v>2765</v>
      </c>
      <c r="E596" s="27">
        <f>'City of Winnipeg'!F596</f>
        <v>9.2036281933926944E-3</v>
      </c>
    </row>
    <row r="597" spans="1:5" s="2" customFormat="1" ht="13.8" x14ac:dyDescent="0.25">
      <c r="A597" s="413" t="s">
        <v>225</v>
      </c>
      <c r="B597" s="331">
        <v>230</v>
      </c>
      <c r="C597" s="25">
        <f t="shared" si="25"/>
        <v>1.0492700729927007E-2</v>
      </c>
      <c r="D597" s="26">
        <f>'City of Winnipeg'!E597</f>
        <v>4660</v>
      </c>
      <c r="E597" s="27">
        <f>'City of Winnipeg'!F597</f>
        <v>1.5511358908213365E-2</v>
      </c>
    </row>
    <row r="598" spans="1:5" s="2" customFormat="1" ht="13.8" x14ac:dyDescent="0.25">
      <c r="A598" s="413" t="s">
        <v>226</v>
      </c>
      <c r="B598" s="331">
        <v>225</v>
      </c>
      <c r="C598" s="25">
        <f t="shared" si="25"/>
        <v>1.0264598540145985E-2</v>
      </c>
      <c r="D598" s="26">
        <f>'City of Winnipeg'!E598</f>
        <v>4275</v>
      </c>
      <c r="E598" s="27">
        <f>'City of Winnipeg'!F598</f>
        <v>1.4229841058500458E-2</v>
      </c>
    </row>
    <row r="599" spans="1:5" s="2" customFormat="1" ht="13.8" x14ac:dyDescent="0.25">
      <c r="A599" s="413" t="s">
        <v>366</v>
      </c>
      <c r="B599" s="331">
        <v>725</v>
      </c>
      <c r="C599" s="25">
        <f t="shared" si="25"/>
        <v>3.3074817518248173E-2</v>
      </c>
      <c r="D599" s="26">
        <f>'City of Winnipeg'!E599</f>
        <v>11355</v>
      </c>
      <c r="E599" s="27">
        <f>'City of Winnipeg'!F599</f>
        <v>3.7796455022052096E-2</v>
      </c>
    </row>
    <row r="600" spans="1:5" ht="13.8" x14ac:dyDescent="0.25">
      <c r="A600" s="413" t="s">
        <v>367</v>
      </c>
      <c r="B600" s="331">
        <v>735</v>
      </c>
      <c r="C600" s="25">
        <f t="shared" si="25"/>
        <v>3.3531021897810216E-2</v>
      </c>
      <c r="D600" s="26">
        <f>'City of Winnipeg'!E600</f>
        <v>10990</v>
      </c>
      <c r="E600" s="27">
        <f>'City of Winnipeg'!F600</f>
        <v>3.6581509528168431E-2</v>
      </c>
    </row>
    <row r="601" spans="1:5" ht="13.8" x14ac:dyDescent="0.25">
      <c r="A601" s="413" t="s">
        <v>368</v>
      </c>
      <c r="B601" s="331">
        <v>730</v>
      </c>
      <c r="C601" s="25">
        <f t="shared" si="25"/>
        <v>3.3302919708029198E-2</v>
      </c>
      <c r="D601" s="26">
        <f>'City of Winnipeg'!E601</f>
        <v>9995</v>
      </c>
      <c r="E601" s="27">
        <f>'City of Winnipeg'!F601</f>
        <v>3.3269534825663645E-2</v>
      </c>
    </row>
    <row r="602" spans="1:5" ht="13.8" x14ac:dyDescent="0.25">
      <c r="A602" s="413" t="s">
        <v>369</v>
      </c>
      <c r="B602" s="331">
        <v>725</v>
      </c>
      <c r="C602" s="25">
        <f t="shared" si="25"/>
        <v>3.3074817518248173E-2</v>
      </c>
      <c r="D602" s="26">
        <f>'City of Winnipeg'!E602</f>
        <v>11415</v>
      </c>
      <c r="E602" s="27">
        <f>'City of Winnipeg'!F602</f>
        <v>3.7996172089539822E-2</v>
      </c>
    </row>
    <row r="603" spans="1:5" ht="13.8" x14ac:dyDescent="0.25">
      <c r="A603" s="413" t="s">
        <v>370</v>
      </c>
      <c r="B603" s="331">
        <v>780</v>
      </c>
      <c r="C603" s="25">
        <f t="shared" si="25"/>
        <v>3.5583941605839414E-2</v>
      </c>
      <c r="D603" s="26">
        <f>'City of Winnipeg'!E603</f>
        <v>12050</v>
      </c>
      <c r="E603" s="27">
        <f>'City of Winnipeg'!F603</f>
        <v>4.0109844387118246E-2</v>
      </c>
    </row>
    <row r="604" spans="1:5" ht="13.8" x14ac:dyDescent="0.25">
      <c r="A604" s="413" t="s">
        <v>371</v>
      </c>
      <c r="B604" s="359">
        <v>785</v>
      </c>
      <c r="C604" s="326">
        <f t="shared" si="25"/>
        <v>3.5812043795620439E-2</v>
      </c>
      <c r="D604" s="26">
        <f>'City of Winnipeg'!E604</f>
        <v>11815</v>
      </c>
      <c r="E604" s="27">
        <f>'City of Winnipeg'!F604</f>
        <v>3.932761920612466E-2</v>
      </c>
    </row>
    <row r="605" spans="1:5" ht="13.8" x14ac:dyDescent="0.25">
      <c r="A605" s="413" t="s">
        <v>227</v>
      </c>
      <c r="B605" s="360">
        <v>1655</v>
      </c>
      <c r="C605" s="328">
        <f t="shared" si="25"/>
        <v>7.5501824817518243E-2</v>
      </c>
      <c r="D605" s="26">
        <f>'City of Winnipeg'!E605</f>
        <v>23320</v>
      </c>
      <c r="E605" s="27">
        <f>'City of Winnipeg'!F605</f>
        <v>7.762336689689607E-2</v>
      </c>
    </row>
    <row r="606" spans="1:5" ht="13.8" x14ac:dyDescent="0.25">
      <c r="A606" s="413" t="s">
        <v>372</v>
      </c>
      <c r="B606" s="361">
        <v>1505</v>
      </c>
      <c r="C606" s="327">
        <f t="shared" si="25"/>
        <v>6.8658759124087587E-2</v>
      </c>
      <c r="D606" s="26">
        <f>'City of Winnipeg'!E606</f>
        <v>22310</v>
      </c>
      <c r="E606" s="27">
        <f>'City of Winnipeg'!F606</f>
        <v>7.4261462927519353E-2</v>
      </c>
    </row>
    <row r="607" spans="1:5" ht="13.8" x14ac:dyDescent="0.25">
      <c r="A607" s="413" t="s">
        <v>373</v>
      </c>
      <c r="B607" s="361">
        <v>1440</v>
      </c>
      <c r="C607" s="327">
        <f t="shared" si="25"/>
        <v>6.569343065693431E-2</v>
      </c>
      <c r="D607" s="26">
        <f>'City of Winnipeg'!E607</f>
        <v>21280</v>
      </c>
      <c r="E607" s="27">
        <f>'City of Winnipeg'!F607</f>
        <v>7.0832986602313394E-2</v>
      </c>
    </row>
    <row r="608" spans="1:5" ht="13.8" x14ac:dyDescent="0.25">
      <c r="A608" s="413" t="s">
        <v>374</v>
      </c>
      <c r="B608" s="361">
        <v>1255</v>
      </c>
      <c r="C608" s="327">
        <f t="shared" si="25"/>
        <v>5.7253649635036499E-2</v>
      </c>
      <c r="D608" s="26">
        <f>'City of Winnipeg'!E608</f>
        <v>19440</v>
      </c>
      <c r="E608" s="27">
        <f>'City of Winnipeg'!F608</f>
        <v>6.4708329866023137E-2</v>
      </c>
    </row>
    <row r="609" spans="1:5" ht="15" customHeight="1" x14ac:dyDescent="0.25">
      <c r="A609" s="413" t="s">
        <v>375</v>
      </c>
      <c r="B609" s="361">
        <v>1225</v>
      </c>
      <c r="C609" s="327">
        <f t="shared" si="25"/>
        <v>5.5885036496350363E-2</v>
      </c>
      <c r="D609" s="26">
        <f>'City of Winnipeg'!E609</f>
        <v>18440</v>
      </c>
      <c r="E609" s="27">
        <f>'City of Winnipeg'!F609</f>
        <v>6.1379712074561041E-2</v>
      </c>
    </row>
    <row r="610" spans="1:5" ht="15" customHeight="1" x14ac:dyDescent="0.25">
      <c r="A610" s="413" t="s">
        <v>228</v>
      </c>
      <c r="B610" s="361">
        <v>2515</v>
      </c>
      <c r="C610" s="327">
        <f t="shared" si="25"/>
        <v>0.11473540145985402</v>
      </c>
      <c r="D610" s="26">
        <f>'City of Winnipeg'!E610</f>
        <v>36200</v>
      </c>
      <c r="E610" s="27">
        <f>'City of Winnipeg'!F610</f>
        <v>0.12049596405092786</v>
      </c>
    </row>
    <row r="611" spans="1:5" ht="15" customHeight="1" x14ac:dyDescent="0.25">
      <c r="A611" s="413" t="s">
        <v>229</v>
      </c>
      <c r="B611" s="361">
        <v>1905</v>
      </c>
      <c r="C611" s="327">
        <f t="shared" si="25"/>
        <v>8.6906934306569344E-2</v>
      </c>
      <c r="D611" s="26">
        <f>'City of Winnipeg'!E611</f>
        <v>25480</v>
      </c>
      <c r="E611" s="27">
        <f>'City of Winnipeg'!F611</f>
        <v>8.4813181326454185E-2</v>
      </c>
    </row>
    <row r="612" spans="1:5" ht="15" customHeight="1" x14ac:dyDescent="0.25">
      <c r="A612" s="413" t="s">
        <v>405</v>
      </c>
      <c r="B612" s="361">
        <v>2240</v>
      </c>
      <c r="C612" s="327">
        <f t="shared" si="25"/>
        <v>0.10218978102189781</v>
      </c>
      <c r="D612" s="26">
        <f>'City of Winnipeg'!E612</f>
        <v>29285</v>
      </c>
      <c r="E612" s="27">
        <f>'City of Winnipeg'!F612</f>
        <v>9.7478572022967461E-2</v>
      </c>
    </row>
    <row r="613" spans="1:5" ht="15" customHeight="1" x14ac:dyDescent="0.25">
      <c r="A613" s="413" t="s">
        <v>406</v>
      </c>
      <c r="B613" s="361">
        <v>2805</v>
      </c>
      <c r="C613" s="327">
        <f t="shared" si="25"/>
        <v>0.12796532846715328</v>
      </c>
      <c r="D613" s="26">
        <f>'City of Winnipeg'!E613</f>
        <v>21430</v>
      </c>
      <c r="E613" s="27">
        <f>'City of Winnipeg'!F613</f>
        <v>7.1332279271032709E-2</v>
      </c>
    </row>
    <row r="614" spans="1:5" ht="15" customHeight="1" thickBot="1" x14ac:dyDescent="0.3">
      <c r="A614" s="363" t="s">
        <v>67</v>
      </c>
      <c r="B614" s="362">
        <f>SUM(B595:B613)</f>
        <v>21920</v>
      </c>
      <c r="C614" s="456">
        <f>SUM(C595:C613)</f>
        <v>1.0000000000000002</v>
      </c>
      <c r="D614" s="357">
        <f>'City of Winnipeg'!E614</f>
        <v>300425</v>
      </c>
      <c r="E614" s="358">
        <f>'City of Winnipeg'!F614</f>
        <v>1.0000000000000002</v>
      </c>
    </row>
    <row r="615" spans="1:5" ht="15" customHeight="1" thickTop="1" x14ac:dyDescent="0.25">
      <c r="A615" s="329" t="s">
        <v>230</v>
      </c>
      <c r="B615" s="663">
        <v>121600</v>
      </c>
      <c r="C615" s="664"/>
      <c r="D615" s="686">
        <f>'City of Winnipeg'!E615</f>
        <v>98700</v>
      </c>
      <c r="E615" s="687"/>
    </row>
    <row r="616" spans="1:5" ht="15" customHeight="1" thickBot="1" x14ac:dyDescent="0.3">
      <c r="A616" s="145" t="s">
        <v>231</v>
      </c>
      <c r="B616" s="689">
        <v>88000</v>
      </c>
      <c r="C616" s="690"/>
      <c r="D616" s="689">
        <f>'City of Winnipeg'!E616</f>
        <v>80000</v>
      </c>
      <c r="E616" s="690"/>
    </row>
    <row r="617" spans="1:5" ht="13.65" customHeight="1" thickTop="1" x14ac:dyDescent="0.25"/>
    <row r="618" spans="1:5" ht="57.9" customHeight="1" x14ac:dyDescent="0.25">
      <c r="A618" s="657" t="s">
        <v>586</v>
      </c>
      <c r="B618" s="658"/>
      <c r="C618" s="658"/>
      <c r="D618" s="658"/>
      <c r="E618" s="658"/>
    </row>
    <row r="619" spans="1:5" s="2" customFormat="1" ht="12.75" customHeight="1" x14ac:dyDescent="0.25">
      <c r="A619" s="1"/>
      <c r="B619" s="181"/>
      <c r="C619" s="1"/>
      <c r="D619" s="1"/>
      <c r="E619" s="1"/>
    </row>
    <row r="620" spans="1:5" s="2" customFormat="1" ht="12.75" customHeight="1" thickBot="1" x14ac:dyDescent="0.3">
      <c r="A620" s="1"/>
      <c r="B620" s="1"/>
      <c r="C620" s="1"/>
      <c r="D620" s="1"/>
      <c r="E620" s="1"/>
    </row>
    <row r="621" spans="1:5" ht="45" customHeight="1" thickTop="1" thickBot="1" x14ac:dyDescent="0.3">
      <c r="A621" s="651" t="s">
        <v>232</v>
      </c>
      <c r="B621" s="661" t="s">
        <v>594</v>
      </c>
      <c r="C621" s="662"/>
      <c r="D621" s="661" t="s">
        <v>21</v>
      </c>
      <c r="E621" s="662"/>
    </row>
    <row r="622" spans="1:5" ht="16.5" customHeight="1" thickTop="1" thickBot="1" x14ac:dyDescent="0.3">
      <c r="A622" s="644" t="s">
        <v>233</v>
      </c>
      <c r="B622" s="78" t="s">
        <v>70</v>
      </c>
      <c r="C622" s="20" t="s">
        <v>48</v>
      </c>
      <c r="D622" s="57" t="s">
        <v>70</v>
      </c>
      <c r="E622" s="20" t="s">
        <v>48</v>
      </c>
    </row>
    <row r="623" spans="1:5" ht="14.4" customHeight="1" x14ac:dyDescent="0.25">
      <c r="A623" s="23" t="s">
        <v>234</v>
      </c>
      <c r="B623" s="59">
        <v>7080</v>
      </c>
      <c r="C623" s="82">
        <f>IF(B$627&lt;&gt;0,B623/B$627,0)</f>
        <v>0.51925192519251928</v>
      </c>
      <c r="D623" s="26">
        <f>'City of Winnipeg'!E623</f>
        <v>97620</v>
      </c>
      <c r="E623" s="27">
        <f>'City of Winnipeg'!F623</f>
        <v>0.4906143987938183</v>
      </c>
    </row>
    <row r="624" spans="1:5" ht="14.4" customHeight="1" x14ac:dyDescent="0.25">
      <c r="A624" s="28" t="s">
        <v>235</v>
      </c>
      <c r="B624" s="29">
        <v>2965</v>
      </c>
      <c r="C624" s="82">
        <f>IF(B$627&lt;&gt;0,B624/B$627,0)</f>
        <v>0.21745507884121745</v>
      </c>
      <c r="D624" s="26">
        <f>'City of Winnipeg'!E624</f>
        <v>43725</v>
      </c>
      <c r="E624" s="27">
        <f>'City of Winnipeg'!F624</f>
        <v>0.21975122502826988</v>
      </c>
    </row>
    <row r="625" spans="1:5" ht="14.4" customHeight="1" x14ac:dyDescent="0.25">
      <c r="A625" s="28" t="s">
        <v>236</v>
      </c>
      <c r="B625" s="29">
        <v>2710</v>
      </c>
      <c r="C625" s="82">
        <f>IF(B$627&lt;&gt;0,B625/B$627,0)</f>
        <v>0.19875320865419877</v>
      </c>
      <c r="D625" s="26">
        <f>'City of Winnipeg'!E625</f>
        <v>39295</v>
      </c>
      <c r="E625" s="27">
        <f>'City of Winnipeg'!F625</f>
        <v>0.19748712149767558</v>
      </c>
    </row>
    <row r="626" spans="1:5" s="2" customFormat="1" ht="15" customHeight="1" thickBot="1" x14ac:dyDescent="0.3">
      <c r="A626" s="180" t="s">
        <v>237</v>
      </c>
      <c r="B626" s="68">
        <v>880</v>
      </c>
      <c r="C626" s="82">
        <f>IF(B$627&lt;&gt;0,B626/B$627,0)</f>
        <v>6.4539787312064542E-2</v>
      </c>
      <c r="D626" s="26">
        <f>'City of Winnipeg'!E626</f>
        <v>18335</v>
      </c>
      <c r="E626" s="97">
        <f>'City of Winnipeg'!F626</f>
        <v>9.2147254680236212E-2</v>
      </c>
    </row>
    <row r="627" spans="1:5" s="2" customFormat="1" ht="15" customHeight="1" thickBot="1" x14ac:dyDescent="0.3">
      <c r="A627" s="391" t="s">
        <v>67</v>
      </c>
      <c r="B627" s="95">
        <f>SUM(B623:B626)</f>
        <v>13635</v>
      </c>
      <c r="C627" s="84">
        <f>SUM(C623:C626)</f>
        <v>1</v>
      </c>
      <c r="D627" s="85">
        <f>'City of Winnipeg'!E627</f>
        <v>198975</v>
      </c>
      <c r="E627" s="86">
        <f>'City of Winnipeg'!F627</f>
        <v>0.99999999999999989</v>
      </c>
    </row>
    <row r="628" spans="1:5" ht="15" customHeight="1" thickTop="1" x14ac:dyDescent="0.25">
      <c r="A628" s="605" t="s">
        <v>475</v>
      </c>
      <c r="B628" s="655">
        <v>2.8</v>
      </c>
      <c r="C628" s="656"/>
      <c r="D628" s="655">
        <f>'City of Winnipeg'!E628</f>
        <v>2.9</v>
      </c>
      <c r="E628" s="656"/>
    </row>
    <row r="629" spans="1:5" ht="13.65" customHeight="1" thickBot="1" x14ac:dyDescent="0.3">
      <c r="A629" s="606" t="s">
        <v>476</v>
      </c>
      <c r="B629" s="659">
        <v>1.7</v>
      </c>
      <c r="C629" s="660"/>
      <c r="D629" s="659">
        <f>'City of Winnipeg'!E629</f>
        <v>1.8</v>
      </c>
      <c r="E629" s="660"/>
    </row>
    <row r="630" spans="1:5" ht="13.65" customHeight="1" thickTop="1" x14ac:dyDescent="0.25">
      <c r="A630" s="2"/>
      <c r="B630" s="2"/>
      <c r="C630" s="2"/>
      <c r="D630" s="2"/>
      <c r="E630" s="2"/>
    </row>
    <row r="631" spans="1:5" ht="13.65" customHeight="1" thickBot="1" x14ac:dyDescent="0.3">
      <c r="A631" s="2"/>
      <c r="B631" s="2"/>
      <c r="C631" s="2"/>
      <c r="D631" s="2"/>
      <c r="E631" s="2"/>
    </row>
    <row r="632" spans="1:5" ht="16.5" customHeight="1" thickTop="1" thickBot="1" x14ac:dyDescent="0.3">
      <c r="A632" s="644" t="s">
        <v>239</v>
      </c>
      <c r="B632" s="78" t="s">
        <v>70</v>
      </c>
      <c r="C632" s="20" t="s">
        <v>48</v>
      </c>
      <c r="D632" s="78" t="s">
        <v>70</v>
      </c>
      <c r="E632" s="20" t="s">
        <v>48</v>
      </c>
    </row>
    <row r="633" spans="1:5" ht="14.4" customHeight="1" x14ac:dyDescent="0.25">
      <c r="A633" s="323" t="s">
        <v>399</v>
      </c>
      <c r="B633" s="59">
        <v>5900</v>
      </c>
      <c r="C633" s="82">
        <f>IF(B$637&lt;&gt;0,B633/B$637,0)</f>
        <v>0.43302752293577984</v>
      </c>
      <c r="D633" s="26">
        <f>'City of Winnipeg'!E633</f>
        <v>87785</v>
      </c>
      <c r="E633" s="27">
        <f>'City of Winnipeg'!F633</f>
        <v>0.44118607865309711</v>
      </c>
    </row>
    <row r="634" spans="1:5" ht="14.4" customHeight="1" x14ac:dyDescent="0.25">
      <c r="A634" s="324" t="s">
        <v>398</v>
      </c>
      <c r="B634" s="24">
        <v>5815</v>
      </c>
      <c r="C634" s="82">
        <f>IF(B$637&lt;&gt;0,B634/B$637,0)</f>
        <v>0.42678899082568805</v>
      </c>
      <c r="D634" s="26">
        <f>'City of Winnipeg'!E634</f>
        <v>75680</v>
      </c>
      <c r="E634" s="27">
        <f>'City of Winnipeg'!F634</f>
        <v>0.38034929011182311</v>
      </c>
    </row>
    <row r="635" spans="1:5" ht="14.4" customHeight="1" x14ac:dyDescent="0.25">
      <c r="A635" s="28" t="s">
        <v>240</v>
      </c>
      <c r="B635" s="29">
        <v>1475</v>
      </c>
      <c r="C635" s="82">
        <f>IF(B$637&lt;&gt;0,B635/B$637,0)</f>
        <v>0.10825688073394496</v>
      </c>
      <c r="D635" s="26">
        <f>'City of Winnipeg'!E635</f>
        <v>27920</v>
      </c>
      <c r="E635" s="27">
        <f>'City of Winnipeg'!F635</f>
        <v>0.14031913556979519</v>
      </c>
    </row>
    <row r="636" spans="1:5" ht="15" customHeight="1" thickBot="1" x14ac:dyDescent="0.3">
      <c r="A636" s="180" t="s">
        <v>241</v>
      </c>
      <c r="B636" s="93">
        <v>435</v>
      </c>
      <c r="C636" s="82">
        <f>IF(B$637&lt;&gt;0,B636/B$637,0)</f>
        <v>3.1926605504587154E-2</v>
      </c>
      <c r="D636" s="26">
        <f>'City of Winnipeg'!E636</f>
        <v>7590</v>
      </c>
      <c r="E636" s="27">
        <f>'City of Winnipeg'!F636</f>
        <v>3.8145495665284586E-2</v>
      </c>
    </row>
    <row r="637" spans="1:5" ht="15" customHeight="1" thickBot="1" x14ac:dyDescent="0.3">
      <c r="A637" s="389" t="s">
        <v>122</v>
      </c>
      <c r="B637" s="95">
        <f>SUM(B633:B636)</f>
        <v>13625</v>
      </c>
      <c r="C637" s="84">
        <f>SUM(C633:C636)</f>
        <v>1.0000000000000002</v>
      </c>
      <c r="D637" s="85">
        <f>'City of Winnipeg'!E637</f>
        <v>198975</v>
      </c>
      <c r="E637" s="86">
        <f>'City of Winnipeg'!F637</f>
        <v>1.0000000000000002</v>
      </c>
    </row>
    <row r="638" spans="1:5" ht="15" customHeight="1" thickTop="1" x14ac:dyDescent="0.25">
      <c r="A638" s="113"/>
      <c r="B638" s="150"/>
      <c r="C638" s="152"/>
      <c r="D638" s="150"/>
      <c r="E638" s="152"/>
    </row>
    <row r="639" spans="1:5" ht="13.65" customHeight="1" thickBot="1" x14ac:dyDescent="0.3">
      <c r="A639" s="537"/>
      <c r="B639" s="537"/>
      <c r="C639" s="537"/>
      <c r="D639" s="537"/>
      <c r="E639" s="537"/>
    </row>
    <row r="640" spans="1:5" ht="16.5" customHeight="1" thickTop="1" thickBot="1" x14ac:dyDescent="0.3">
      <c r="A640" s="77" t="s">
        <v>578</v>
      </c>
      <c r="B640" s="78" t="s">
        <v>70</v>
      </c>
      <c r="C640" s="20" t="s">
        <v>48</v>
      </c>
      <c r="D640" s="78" t="s">
        <v>70</v>
      </c>
      <c r="E640" s="20" t="s">
        <v>48</v>
      </c>
    </row>
    <row r="641" spans="1:5" ht="14.4" customHeight="1" x14ac:dyDescent="0.25">
      <c r="A641" s="628" t="s">
        <v>446</v>
      </c>
      <c r="B641" s="59">
        <v>23430</v>
      </c>
      <c r="C641" s="82">
        <f>IF(B$646&lt;&gt;0,B641/B$646,0)</f>
        <v>0.60833441516292353</v>
      </c>
      <c r="D641" s="26">
        <f>'City of Winnipeg'!E641</f>
        <v>326920</v>
      </c>
      <c r="E641" s="27">
        <f>'City of Winnipeg'!F641</f>
        <v>0.56124568662122953</v>
      </c>
    </row>
    <row r="642" spans="1:5" ht="14.4" customHeight="1" x14ac:dyDescent="0.25">
      <c r="A642" s="626" t="s">
        <v>447</v>
      </c>
      <c r="B642" s="29">
        <v>1915</v>
      </c>
      <c r="C642" s="82">
        <f t="shared" ref="C642" si="26">IF(B$646&lt;&gt;0,B642/B$646,0)</f>
        <v>4.9720887965727642E-2</v>
      </c>
      <c r="D642" s="26">
        <f>'City of Winnipeg'!E642</f>
        <v>35515</v>
      </c>
      <c r="E642" s="27">
        <f>'City of Winnipeg'!F642</f>
        <v>6.0971003794056552E-2</v>
      </c>
    </row>
    <row r="643" spans="1:5" ht="15" customHeight="1" x14ac:dyDescent="0.25">
      <c r="A643" s="635" t="s">
        <v>448</v>
      </c>
      <c r="B643" s="629">
        <v>13170</v>
      </c>
      <c r="C643" s="630">
        <f>IF(B$646&lt;&gt;0,B643/B$646,0)</f>
        <v>0.34194469687134882</v>
      </c>
      <c r="D643" s="631">
        <f>'City of Winnipeg'!E643</f>
        <v>220055</v>
      </c>
      <c r="E643" s="590">
        <f>'City of Winnipeg'!F643</f>
        <v>0.3777833095847139</v>
      </c>
    </row>
    <row r="644" spans="1:5" ht="15" customHeight="1" x14ac:dyDescent="0.25">
      <c r="A644" s="634" t="s">
        <v>449</v>
      </c>
      <c r="B644" s="284">
        <v>10455</v>
      </c>
      <c r="C644" s="285">
        <f t="shared" ref="C644:C645" si="27">IF(B$646&lt;&gt;0,B644/B$646,0)</f>
        <v>0.27145268077372453</v>
      </c>
      <c r="D644" s="632">
        <f>'City of Winnipeg'!E644</f>
        <v>164170</v>
      </c>
      <c r="E644" s="587">
        <f>'City of Winnipeg'!F644</f>
        <v>0.28184174835619497</v>
      </c>
    </row>
    <row r="645" spans="1:5" ht="14.4" thickBot="1" x14ac:dyDescent="0.3">
      <c r="A645" s="633" t="s">
        <v>450</v>
      </c>
      <c r="B645" s="68">
        <v>2720</v>
      </c>
      <c r="C645" s="82">
        <f t="shared" si="27"/>
        <v>7.062183564844865E-2</v>
      </c>
      <c r="D645" s="533">
        <f>'City of Winnipeg'!E645</f>
        <v>55885</v>
      </c>
      <c r="E645" s="458">
        <f>'City of Winnipeg'!F645</f>
        <v>9.5941561228518948E-2</v>
      </c>
    </row>
    <row r="646" spans="1:5" ht="14.4" thickBot="1" x14ac:dyDescent="0.3">
      <c r="A646" s="623" t="s">
        <v>122</v>
      </c>
      <c r="B646" s="95">
        <f>SUM(B641:B643)</f>
        <v>38515</v>
      </c>
      <c r="C646" s="84">
        <f>SUM(C641:C643)</f>
        <v>1</v>
      </c>
      <c r="D646" s="85">
        <f>'City of Winnipeg'!E646</f>
        <v>582490</v>
      </c>
      <c r="E646" s="86">
        <f>'City of Winnipeg'!F646</f>
        <v>1</v>
      </c>
    </row>
    <row r="647" spans="1:5" ht="13.8" thickTop="1" x14ac:dyDescent="0.25"/>
    <row r="648" spans="1:5" ht="13.8" thickBot="1" x14ac:dyDescent="0.3"/>
    <row r="649" spans="1:5" ht="15" thickTop="1" thickBot="1" x14ac:dyDescent="0.3">
      <c r="A649" s="380" t="s">
        <v>579</v>
      </c>
      <c r="B649" s="622" t="s">
        <v>70</v>
      </c>
      <c r="C649" s="531" t="s">
        <v>48</v>
      </c>
      <c r="D649" s="622" t="s">
        <v>70</v>
      </c>
      <c r="E649" s="531" t="s">
        <v>48</v>
      </c>
    </row>
    <row r="650" spans="1:5" ht="13.8" x14ac:dyDescent="0.25">
      <c r="A650" s="627" t="s">
        <v>451</v>
      </c>
      <c r="B650" s="93">
        <v>7025</v>
      </c>
      <c r="C650" s="82">
        <f>IF(B$653&lt;&gt;0,B650/B$653,0)</f>
        <v>0.6124673060156931</v>
      </c>
      <c r="D650" s="533">
        <f>'City of Winnipeg'!E650</f>
        <v>90825</v>
      </c>
      <c r="E650" s="458">
        <f>'City of Winnipeg'!F650</f>
        <v>0.58912239735357075</v>
      </c>
    </row>
    <row r="651" spans="1:5" ht="13.8" x14ac:dyDescent="0.25">
      <c r="A651" s="634" t="s">
        <v>452</v>
      </c>
      <c r="B651" s="284">
        <v>1475</v>
      </c>
      <c r="C651" s="285">
        <f>IF(B$653&lt;&gt;0,B651/B$653,0)</f>
        <v>0.12859633827375763</v>
      </c>
      <c r="D651" s="632">
        <f>'City of Winnipeg'!E651</f>
        <v>26510</v>
      </c>
      <c r="E651" s="587">
        <f>'City of Winnipeg'!F651</f>
        <v>0.17195303885321397</v>
      </c>
    </row>
    <row r="652" spans="1:5" ht="14.4" customHeight="1" thickBot="1" x14ac:dyDescent="0.3">
      <c r="A652" s="633" t="s">
        <v>453</v>
      </c>
      <c r="B652" s="68">
        <v>2970</v>
      </c>
      <c r="C652" s="82">
        <f>IF(B$653&lt;&gt;0,B652/B$653,0)</f>
        <v>0.25893635571054924</v>
      </c>
      <c r="D652" s="533">
        <f>'City of Winnipeg'!E652</f>
        <v>36835</v>
      </c>
      <c r="E652" s="458">
        <f>'City of Winnipeg'!F652</f>
        <v>0.23892456379321528</v>
      </c>
    </row>
    <row r="653" spans="1:5" ht="14.4" thickBot="1" x14ac:dyDescent="0.3">
      <c r="A653" s="623" t="s">
        <v>122</v>
      </c>
      <c r="B653" s="95">
        <f>SUM(B650:B652)</f>
        <v>11470</v>
      </c>
      <c r="C653" s="84">
        <f>SUM(C650:C652)</f>
        <v>1</v>
      </c>
      <c r="D653" s="85">
        <f>'City of Winnipeg'!E653</f>
        <v>154170</v>
      </c>
      <c r="E653" s="86">
        <f>'City of Winnipeg'!F653</f>
        <v>1</v>
      </c>
    </row>
    <row r="654" spans="1:5" ht="14.4" customHeight="1" thickTop="1" x14ac:dyDescent="0.25">
      <c r="D654" s="150"/>
      <c r="E654" s="152"/>
    </row>
    <row r="655" spans="1:5" ht="14.4" customHeight="1" x14ac:dyDescent="0.25">
      <c r="D655" s="150"/>
      <c r="E655" s="152"/>
    </row>
    <row r="656" spans="1:5" ht="14.4" customHeight="1" x14ac:dyDescent="0.25"/>
    <row r="657" spans="1:5" ht="14.4" customHeight="1" x14ac:dyDescent="0.25"/>
    <row r="658" spans="1:5" ht="14.4" customHeight="1" x14ac:dyDescent="0.25"/>
    <row r="659" spans="1:5" ht="14.4" customHeight="1" x14ac:dyDescent="0.25">
      <c r="C659" s="2"/>
    </row>
    <row r="660" spans="1:5" s="2" customFormat="1" ht="14.4" customHeight="1" x14ac:dyDescent="0.25"/>
    <row r="661" spans="1:5" s="2" customFormat="1" ht="14.4" customHeight="1" x14ac:dyDescent="0.25">
      <c r="C661" s="1"/>
    </row>
    <row r="662" spans="1:5" ht="20.25" customHeight="1" x14ac:dyDescent="0.25"/>
    <row r="663" spans="1:5" ht="14.4" customHeight="1" x14ac:dyDescent="0.25"/>
    <row r="664" spans="1:5" ht="14.4" customHeight="1" x14ac:dyDescent="0.25"/>
    <row r="666" spans="1:5" ht="14.4" customHeight="1" x14ac:dyDescent="0.25"/>
    <row r="667" spans="1:5" ht="14.4" customHeight="1" x14ac:dyDescent="0.25"/>
    <row r="668" spans="1:5" ht="14.4" customHeight="1" x14ac:dyDescent="0.25"/>
    <row r="669" spans="1:5" ht="14.4" customHeight="1" x14ac:dyDescent="0.25">
      <c r="C669" s="134"/>
    </row>
    <row r="670" spans="1:5" s="134" customFormat="1" ht="14.4" customHeight="1" x14ac:dyDescent="0.25">
      <c r="C670" s="2"/>
    </row>
    <row r="671" spans="1:5" s="2" customFormat="1" ht="12.75" customHeight="1" x14ac:dyDescent="0.25">
      <c r="C671" s="1"/>
    </row>
    <row r="672" spans="1:5" x14ac:dyDescent="0.25">
      <c r="A672" s="2"/>
      <c r="B672" s="2"/>
      <c r="C672" s="2"/>
      <c r="D672" s="2"/>
      <c r="E672" s="2"/>
    </row>
    <row r="673" spans="1:5" ht="15" customHeight="1" thickBot="1" x14ac:dyDescent="0.3">
      <c r="A673" s="2"/>
      <c r="B673" s="2"/>
      <c r="C673" s="2"/>
      <c r="D673" s="2"/>
      <c r="E673" s="2"/>
    </row>
    <row r="674" spans="1:5" ht="45" customHeight="1" thickTop="1" thickBot="1" x14ac:dyDescent="0.3">
      <c r="A674" s="651" t="s">
        <v>243</v>
      </c>
      <c r="B674" s="661" t="s">
        <v>594</v>
      </c>
      <c r="C674" s="662"/>
      <c r="D674" s="661" t="s">
        <v>21</v>
      </c>
      <c r="E674" s="662"/>
    </row>
    <row r="675" spans="1:5" s="2" customFormat="1" ht="15" thickTop="1" thickBot="1" x14ac:dyDescent="0.3">
      <c r="A675" s="643" t="s">
        <v>244</v>
      </c>
      <c r="B675" s="678" t="s">
        <v>70</v>
      </c>
      <c r="C675" s="679"/>
      <c r="D675" s="678" t="s">
        <v>70</v>
      </c>
      <c r="E675" s="679"/>
    </row>
    <row r="676" spans="1:5" s="2" customFormat="1" ht="13.8" x14ac:dyDescent="0.25">
      <c r="A676" s="392" t="s">
        <v>325</v>
      </c>
      <c r="B676" s="680">
        <v>12545</v>
      </c>
      <c r="C676" s="681"/>
      <c r="D676" s="676">
        <f>'City of Winnipeg'!E676</f>
        <v>172790</v>
      </c>
      <c r="E676" s="677"/>
    </row>
    <row r="677" spans="1:5" ht="13.8" x14ac:dyDescent="0.25">
      <c r="A677" s="390" t="s">
        <v>326</v>
      </c>
      <c r="B677" s="674">
        <v>345</v>
      </c>
      <c r="C677" s="675"/>
      <c r="D677" s="676">
        <f>'City of Winnipeg'!E677</f>
        <v>12270</v>
      </c>
      <c r="E677" s="677"/>
    </row>
    <row r="678" spans="1:5" ht="13.8" x14ac:dyDescent="0.25">
      <c r="A678" s="28" t="s">
        <v>327</v>
      </c>
      <c r="B678" s="674">
        <v>850</v>
      </c>
      <c r="C678" s="675"/>
      <c r="D678" s="676">
        <f>'City of Winnipeg'!E678</f>
        <v>11555</v>
      </c>
      <c r="E678" s="677"/>
    </row>
    <row r="679" spans="1:5" ht="13.8" x14ac:dyDescent="0.25">
      <c r="A679" s="28" t="s">
        <v>424</v>
      </c>
      <c r="B679" s="674">
        <v>405</v>
      </c>
      <c r="C679" s="675"/>
      <c r="D679" s="676">
        <f>'City of Winnipeg'!E679</f>
        <v>5365</v>
      </c>
      <c r="E679" s="677"/>
    </row>
    <row r="680" spans="1:5" ht="13.8" x14ac:dyDescent="0.25">
      <c r="A680" s="184" t="s">
        <v>425</v>
      </c>
      <c r="B680" s="674">
        <v>3860</v>
      </c>
      <c r="C680" s="675"/>
      <c r="D680" s="676">
        <f>'City of Winnipeg'!E680</f>
        <v>41075</v>
      </c>
      <c r="E680" s="677"/>
    </row>
    <row r="681" spans="1:5" ht="13.8" x14ac:dyDescent="0.25">
      <c r="A681" s="184" t="s">
        <v>426</v>
      </c>
      <c r="B681" s="674">
        <v>3920</v>
      </c>
      <c r="C681" s="675"/>
      <c r="D681" s="676">
        <f>'City of Winnipeg'!E681</f>
        <v>56425</v>
      </c>
      <c r="E681" s="677"/>
    </row>
    <row r="682" spans="1:5" ht="13.8" x14ac:dyDescent="0.25">
      <c r="A682" s="28" t="s">
        <v>331</v>
      </c>
      <c r="B682" s="674">
        <v>0</v>
      </c>
      <c r="C682" s="675"/>
      <c r="D682" s="676">
        <f>'City of Winnipeg'!E682</f>
        <v>280</v>
      </c>
      <c r="E682" s="677"/>
    </row>
    <row r="683" spans="1:5" ht="14.4" thickBot="1" x14ac:dyDescent="0.3">
      <c r="A683" s="180" t="s">
        <v>332</v>
      </c>
      <c r="B683" s="754">
        <v>0</v>
      </c>
      <c r="C683" s="755"/>
      <c r="D683" s="756">
        <f>'City of Winnipeg'!E683</f>
        <v>680</v>
      </c>
      <c r="E683" s="757"/>
    </row>
    <row r="684" spans="1:5" ht="14.4" thickBot="1" x14ac:dyDescent="0.3">
      <c r="A684" s="391" t="s">
        <v>245</v>
      </c>
      <c r="B684" s="758">
        <f>SUM(B676:B683)</f>
        <v>21925</v>
      </c>
      <c r="C684" s="759"/>
      <c r="D684" s="760">
        <f>'City of Winnipeg'!E684</f>
        <v>300440</v>
      </c>
      <c r="E684" s="761"/>
    </row>
    <row r="685" spans="1:5" ht="15" thickTop="1" thickBot="1" x14ac:dyDescent="0.3">
      <c r="A685" s="185" t="s">
        <v>246</v>
      </c>
      <c r="B685" s="762">
        <v>6</v>
      </c>
      <c r="C685" s="763"/>
      <c r="D685" s="762">
        <f>'City of Winnipeg'!E685</f>
        <v>5.7</v>
      </c>
      <c r="E685" s="763"/>
    </row>
    <row r="686" spans="1:5" ht="13.8" thickTop="1" x14ac:dyDescent="0.25">
      <c r="A686" s="2"/>
      <c r="B686" s="2"/>
      <c r="C686" s="2"/>
      <c r="D686" s="2"/>
      <c r="E686" s="2"/>
    </row>
    <row r="687" spans="1:5" x14ac:dyDescent="0.25">
      <c r="A687" s="2"/>
      <c r="B687" s="2"/>
      <c r="C687" s="2"/>
      <c r="D687" s="2"/>
      <c r="E687" s="2"/>
    </row>
    <row r="688" spans="1:5" ht="13.8" thickBot="1" x14ac:dyDescent="0.3">
      <c r="A688" s="2"/>
      <c r="B688" s="2"/>
      <c r="C688" s="2"/>
      <c r="D688" s="2"/>
      <c r="E688" s="2"/>
    </row>
    <row r="689" spans="1:5" ht="15" thickTop="1" thickBot="1" x14ac:dyDescent="0.3">
      <c r="A689" s="644" t="s">
        <v>247</v>
      </c>
      <c r="B689" s="535" t="s">
        <v>70</v>
      </c>
      <c r="C689" s="531" t="s">
        <v>48</v>
      </c>
      <c r="D689" s="535" t="s">
        <v>70</v>
      </c>
      <c r="E689" s="531" t="s">
        <v>48</v>
      </c>
    </row>
    <row r="690" spans="1:5" ht="13.8" x14ac:dyDescent="0.25">
      <c r="A690" s="23" t="s">
        <v>248</v>
      </c>
      <c r="B690" s="59">
        <v>14105</v>
      </c>
      <c r="C690" s="79">
        <f>IF(B$692&lt;&gt;0,B690/B$692,0)</f>
        <v>0.64347627737226276</v>
      </c>
      <c r="D690" s="26">
        <f>'City of Winnipeg'!E690</f>
        <v>189575</v>
      </c>
      <c r="E690" s="27">
        <f>'City of Winnipeg'!F690</f>
        <v>0.63101221582398559</v>
      </c>
    </row>
    <row r="691" spans="1:5" ht="14.4" thickBot="1" x14ac:dyDescent="0.3">
      <c r="A691" s="114" t="s">
        <v>249</v>
      </c>
      <c r="B691" s="93">
        <v>7815</v>
      </c>
      <c r="C691" s="25">
        <f>IF(B$692&lt;&gt;0,B691/B$692,0)</f>
        <v>0.35652372262773724</v>
      </c>
      <c r="D691" s="26">
        <f>'City of Winnipeg'!E691</f>
        <v>110855</v>
      </c>
      <c r="E691" s="27">
        <f>'City of Winnipeg'!F691</f>
        <v>0.36898778417601436</v>
      </c>
    </row>
    <row r="692" spans="1:5" ht="14.4" thickBot="1" x14ac:dyDescent="0.3">
      <c r="A692" s="237" t="s">
        <v>122</v>
      </c>
      <c r="B692" s="95">
        <f>SUM(B690:B691)</f>
        <v>21920</v>
      </c>
      <c r="C692" s="84">
        <f>SUM(C690:C691)</f>
        <v>1</v>
      </c>
      <c r="D692" s="85">
        <f>'City of Winnipeg'!E692</f>
        <v>300430</v>
      </c>
      <c r="E692" s="86">
        <f>'City of Winnipeg'!F692</f>
        <v>1</v>
      </c>
    </row>
    <row r="693" spans="1:5" ht="13.8" thickTop="1" x14ac:dyDescent="0.25">
      <c r="A693" s="2"/>
      <c r="B693" s="2"/>
      <c r="C693" s="2"/>
      <c r="D693" s="2"/>
      <c r="E693" s="2"/>
    </row>
    <row r="694" spans="1:5" s="528" customFormat="1" x14ac:dyDescent="0.25">
      <c r="A694" s="529"/>
      <c r="B694" s="529"/>
      <c r="C694" s="529"/>
      <c r="D694" s="529"/>
      <c r="E694" s="529"/>
    </row>
    <row r="695" spans="1:5" s="2" customFormat="1" ht="13.8" thickBot="1" x14ac:dyDescent="0.3"/>
    <row r="696" spans="1:5" ht="15" thickTop="1" thickBot="1" x14ac:dyDescent="0.3">
      <c r="A696" s="644" t="s">
        <v>250</v>
      </c>
      <c r="B696" s="535" t="s">
        <v>70</v>
      </c>
      <c r="C696" s="531" t="s">
        <v>48</v>
      </c>
      <c r="D696" s="535" t="s">
        <v>70</v>
      </c>
      <c r="E696" s="531" t="s">
        <v>48</v>
      </c>
    </row>
    <row r="697" spans="1:5" ht="13.8" x14ac:dyDescent="0.25">
      <c r="A697" s="155" t="s">
        <v>427</v>
      </c>
      <c r="B697" s="59">
        <v>20425</v>
      </c>
      <c r="C697" s="25">
        <f>IF(B$699&lt;&gt;0,B697/B$699,0)</f>
        <v>0.93179744525547448</v>
      </c>
      <c r="D697" s="26">
        <f>'City of Winnipeg'!E697</f>
        <v>280850</v>
      </c>
      <c r="E697" s="27">
        <f>'City of Winnipeg'!F697</f>
        <v>0.93482674832739743</v>
      </c>
    </row>
    <row r="698" spans="1:5" ht="14.4" thickBot="1" x14ac:dyDescent="0.3">
      <c r="A698" s="107" t="s">
        <v>334</v>
      </c>
      <c r="B698" s="29">
        <v>1495</v>
      </c>
      <c r="C698" s="25">
        <f>IF(B$699&lt;&gt;0,B698/B$699,0)</f>
        <v>6.8202554744525551E-2</v>
      </c>
      <c r="D698" s="26">
        <f>'City of Winnipeg'!E698</f>
        <v>19580</v>
      </c>
      <c r="E698" s="27">
        <f>'City of Winnipeg'!F698</f>
        <v>6.51732516726026E-2</v>
      </c>
    </row>
    <row r="699" spans="1:5" ht="14.4" thickBot="1" x14ac:dyDescent="0.3">
      <c r="A699" s="389" t="s">
        <v>67</v>
      </c>
      <c r="B699" s="95">
        <f>SUM(B697:B698)</f>
        <v>21920</v>
      </c>
      <c r="C699" s="84">
        <f>SUM(C697:C698)</f>
        <v>1</v>
      </c>
      <c r="D699" s="85">
        <f>'City of Winnipeg'!E699</f>
        <v>300430</v>
      </c>
      <c r="E699" s="86">
        <f>'City of Winnipeg'!F699</f>
        <v>1</v>
      </c>
    </row>
    <row r="700" spans="1:5" ht="13.8" thickTop="1" x14ac:dyDescent="0.25">
      <c r="A700" s="637" t="s">
        <v>100</v>
      </c>
      <c r="B700" s="2"/>
      <c r="C700" s="2"/>
      <c r="D700" s="2"/>
      <c r="E700" s="2"/>
    </row>
    <row r="701" spans="1:5" s="528" customFormat="1" x14ac:dyDescent="0.25">
      <c r="A701" s="530"/>
      <c r="B701" s="529"/>
      <c r="C701" s="529"/>
      <c r="D701" s="529"/>
      <c r="E701" s="529"/>
    </row>
    <row r="702" spans="1:5" ht="13.8" thickBot="1" x14ac:dyDescent="0.3">
      <c r="A702" s="2"/>
      <c r="B702" s="2"/>
      <c r="C702" s="2"/>
      <c r="D702" s="2"/>
      <c r="E702" s="2"/>
    </row>
    <row r="703" spans="1:5" ht="15" thickTop="1" thickBot="1" x14ac:dyDescent="0.3">
      <c r="A703" s="647" t="s">
        <v>251</v>
      </c>
      <c r="B703" s="535" t="s">
        <v>70</v>
      </c>
      <c r="C703" s="531" t="s">
        <v>48</v>
      </c>
      <c r="D703" s="535" t="s">
        <v>70</v>
      </c>
      <c r="E703" s="531" t="s">
        <v>48</v>
      </c>
    </row>
    <row r="704" spans="1:5" ht="13.8" x14ac:dyDescent="0.25">
      <c r="A704" s="463" t="s">
        <v>252</v>
      </c>
      <c r="B704" s="465">
        <v>9570</v>
      </c>
      <c r="C704" s="449">
        <f>IF(B$712&lt;&gt;0,B704/B$712,0)</f>
        <v>0.43658759124087593</v>
      </c>
      <c r="D704" s="26">
        <f>'City of Winnipeg'!E704</f>
        <v>94010</v>
      </c>
      <c r="E704" s="27">
        <f>'City of Winnipeg'!F704</f>
        <v>0.31291815065073397</v>
      </c>
    </row>
    <row r="705" spans="1:5" s="2" customFormat="1" ht="13.8" x14ac:dyDescent="0.25">
      <c r="A705" s="463" t="s">
        <v>253</v>
      </c>
      <c r="B705" s="466">
        <v>4785</v>
      </c>
      <c r="C705" s="449">
        <f>IF(B$712&lt;&gt;0,B705/B$712,0)</f>
        <v>0.21829379562043796</v>
      </c>
      <c r="D705" s="26">
        <f>'City of Winnipeg'!E705</f>
        <v>92410</v>
      </c>
      <c r="E705" s="27">
        <f>'City of Winnipeg'!F705</f>
        <v>0.30759245082049064</v>
      </c>
    </row>
    <row r="706" spans="1:5" s="2" customFormat="1" ht="13.8" x14ac:dyDescent="0.25">
      <c r="A706" s="463" t="s">
        <v>254</v>
      </c>
      <c r="B706" s="466">
        <v>2820</v>
      </c>
      <c r="C706" s="449">
        <f t="shared" ref="C706:C710" si="28">IF(B$712&lt;&gt;0,B706/B$712,0)</f>
        <v>0.12864963503649635</v>
      </c>
      <c r="D706" s="26">
        <f>'City of Winnipeg'!E706</f>
        <v>36600</v>
      </c>
      <c r="E706" s="27">
        <f>'City of Winnipeg'!F706</f>
        <v>0.1218253836168159</v>
      </c>
    </row>
    <row r="707" spans="1:5" s="2" customFormat="1" ht="13.8" x14ac:dyDescent="0.25">
      <c r="A707" s="463" t="s">
        <v>255</v>
      </c>
      <c r="B707" s="466">
        <v>1415</v>
      </c>
      <c r="C707" s="449">
        <f t="shared" si="28"/>
        <v>6.4552919708029191E-2</v>
      </c>
      <c r="D707" s="26">
        <f>'City of Winnipeg'!E707</f>
        <v>19030</v>
      </c>
      <c r="E707" s="27">
        <f>'City of Winnipeg'!F707</f>
        <v>6.334254235595646E-2</v>
      </c>
    </row>
    <row r="708" spans="1:5" s="2" customFormat="1" ht="13.8" x14ac:dyDescent="0.25">
      <c r="A708" s="463" t="s">
        <v>256</v>
      </c>
      <c r="B708" s="467">
        <v>905</v>
      </c>
      <c r="C708" s="449">
        <f t="shared" si="28"/>
        <v>4.1286496350364965E-2</v>
      </c>
      <c r="D708" s="26">
        <f>'City of Winnipeg'!E708</f>
        <v>9695</v>
      </c>
      <c r="E708" s="27">
        <f>'City of Winnipeg'!F708</f>
        <v>3.2270412408880601E-2</v>
      </c>
    </row>
    <row r="709" spans="1:5" s="2" customFormat="1" ht="13.8" x14ac:dyDescent="0.25">
      <c r="A709" s="463" t="s">
        <v>391</v>
      </c>
      <c r="B709" s="467">
        <v>885</v>
      </c>
      <c r="C709" s="449">
        <f t="shared" si="28"/>
        <v>4.0374087591240879E-2</v>
      </c>
      <c r="D709" s="26">
        <f>'City of Winnipeg'!E709</f>
        <v>12055</v>
      </c>
      <c r="E709" s="27">
        <f>'City of Winnipeg'!F709</f>
        <v>4.0125819658489499E-2</v>
      </c>
    </row>
    <row r="710" spans="1:5" s="2" customFormat="1" ht="13.8" x14ac:dyDescent="0.25">
      <c r="A710" s="463" t="s">
        <v>460</v>
      </c>
      <c r="B710" s="467">
        <v>670</v>
      </c>
      <c r="C710" s="449">
        <f t="shared" si="28"/>
        <v>3.0565693430656935E-2</v>
      </c>
      <c r="D710" s="26">
        <f>'City of Winnipeg'!E710</f>
        <v>15490</v>
      </c>
      <c r="E710" s="27">
        <f>'City of Winnipeg'!F710</f>
        <v>5.1559431481543121E-2</v>
      </c>
    </row>
    <row r="711" spans="1:5" s="2" customFormat="1" ht="14.4" thickBot="1" x14ac:dyDescent="0.3">
      <c r="A711" s="464" t="s">
        <v>461</v>
      </c>
      <c r="B711" s="468">
        <v>870</v>
      </c>
      <c r="C711" s="460">
        <f>IF(B$712&lt;&gt;0,B711/B$712,0)</f>
        <v>3.968978102189781E-2</v>
      </c>
      <c r="D711" s="459">
        <f>'City of Winnipeg'!E711</f>
        <v>21140</v>
      </c>
      <c r="E711" s="458">
        <f>'City of Winnipeg'!F711</f>
        <v>7.0365809007089844E-2</v>
      </c>
    </row>
    <row r="712" spans="1:5" s="2" customFormat="1" ht="14.4" thickBot="1" x14ac:dyDescent="0.3">
      <c r="A712" s="462" t="s">
        <v>67</v>
      </c>
      <c r="B712" s="469">
        <f>SUM(B704:B711)</f>
        <v>21920</v>
      </c>
      <c r="C712" s="452">
        <f>SUM(C704:C711)</f>
        <v>1</v>
      </c>
      <c r="D712" s="451">
        <f>'City of Winnipeg'!E712</f>
        <v>300430</v>
      </c>
      <c r="E712" s="450">
        <f>'City of Winnipeg'!F712</f>
        <v>1</v>
      </c>
    </row>
    <row r="713" spans="1:5" s="2" customFormat="1" ht="13.8" thickTop="1" x14ac:dyDescent="0.25"/>
    <row r="714" spans="1:5" s="2" customFormat="1" ht="13.8" x14ac:dyDescent="0.25">
      <c r="A714" s="174"/>
      <c r="B714" s="150"/>
      <c r="C714" s="152"/>
      <c r="D714" s="150"/>
      <c r="E714" s="152"/>
    </row>
    <row r="715" spans="1:5" s="2" customFormat="1" ht="15" customHeight="1" thickBot="1" x14ac:dyDescent="0.3">
      <c r="A715" s="174"/>
      <c r="B715" s="667"/>
      <c r="C715" s="667"/>
      <c r="D715" s="667"/>
      <c r="E715" s="667"/>
    </row>
    <row r="716" spans="1:5" s="2" customFormat="1" ht="15" thickTop="1" thickBot="1" x14ac:dyDescent="0.3">
      <c r="A716" s="644" t="s">
        <v>257</v>
      </c>
      <c r="B716" s="535" t="s">
        <v>70</v>
      </c>
      <c r="C716" s="531" t="s">
        <v>48</v>
      </c>
      <c r="D716" s="535" t="s">
        <v>70</v>
      </c>
      <c r="E716" s="531" t="s">
        <v>48</v>
      </c>
    </row>
    <row r="717" spans="1:5" s="447" customFormat="1" ht="27.6" x14ac:dyDescent="0.25">
      <c r="A717" s="545" t="s">
        <v>470</v>
      </c>
      <c r="B717" s="59">
        <v>7815</v>
      </c>
      <c r="C717" s="177">
        <f>IF(B$731&lt;&gt;0,B717/B$731,0)</f>
        <v>0.35644241733181298</v>
      </c>
      <c r="D717" s="533">
        <f>'City of Winnipeg'!E717</f>
        <v>110855</v>
      </c>
      <c r="E717" s="534">
        <f>'City of Winnipeg'!F717</f>
        <v>0.36900620807882428</v>
      </c>
    </row>
    <row r="718" spans="1:5" s="2" customFormat="1" ht="13.8" x14ac:dyDescent="0.25">
      <c r="A718" s="526" t="s">
        <v>471</v>
      </c>
      <c r="B718" s="569">
        <f t="shared" ref="B718" si="29">IF(ISNUMBER(C718),B$717*C718,C718)</f>
        <v>664.27500000000009</v>
      </c>
      <c r="C718" s="532">
        <v>8.5000000000000006E-2</v>
      </c>
      <c r="D718" s="533">
        <f>'City of Winnipeg'!E718</f>
        <v>17515.09</v>
      </c>
      <c r="E718" s="534">
        <f>'City of Winnipeg'!F718</f>
        <v>0.158</v>
      </c>
    </row>
    <row r="719" spans="1:5" s="2" customFormat="1" ht="27.6" x14ac:dyDescent="0.25">
      <c r="A719" s="526" t="s">
        <v>472</v>
      </c>
      <c r="B719" s="629">
        <f>IF(ISNUMBER(C719),B$717*C719,C719)</f>
        <v>3172.8900000000003</v>
      </c>
      <c r="C719" s="532">
        <v>0.40600000000000003</v>
      </c>
      <c r="D719" s="533">
        <f>'City of Winnipeg'!E719</f>
        <v>39907.799999999996</v>
      </c>
      <c r="E719" s="534">
        <f>'City of Winnipeg'!F719</f>
        <v>0.36</v>
      </c>
    </row>
    <row r="720" spans="1:5" s="2" customFormat="1" ht="14.4" thickBot="1" x14ac:dyDescent="0.3">
      <c r="A720" s="524" t="s">
        <v>465</v>
      </c>
      <c r="B720" s="187">
        <f>IF(ISNUMBER(C720),B$717*C720,C720)</f>
        <v>1539.5549999999998</v>
      </c>
      <c r="C720" s="122">
        <v>0.19699999999999998</v>
      </c>
      <c r="D720" s="533">
        <f>'City of Winnipeg'!E720</f>
        <v>26826.91</v>
      </c>
      <c r="E720" s="534">
        <f>'City of Winnipeg'!F720</f>
        <v>0.24199999999999999</v>
      </c>
    </row>
    <row r="721" spans="1:5" s="529" customFormat="1" ht="14.4" thickTop="1" x14ac:dyDescent="0.25">
      <c r="A721" s="611" t="s">
        <v>474</v>
      </c>
      <c r="B721" s="668">
        <v>1320</v>
      </c>
      <c r="C721" s="669">
        <f>'City of Winnipeg'!D721</f>
        <v>0</v>
      </c>
      <c r="D721" s="668">
        <f>'City of Winnipeg'!E721</f>
        <v>1137</v>
      </c>
      <c r="E721" s="669">
        <f>'City of Winnipeg'!F721</f>
        <v>0</v>
      </c>
    </row>
    <row r="722" spans="1:5" s="2" customFormat="1" ht="14.4" thickBot="1" x14ac:dyDescent="0.3">
      <c r="A722" s="612" t="s">
        <v>473</v>
      </c>
      <c r="B722" s="752">
        <v>1230</v>
      </c>
      <c r="C722" s="753">
        <f>'City of Winnipeg'!D722</f>
        <v>0</v>
      </c>
      <c r="D722" s="752">
        <f>'City of Winnipeg'!E722</f>
        <v>1100</v>
      </c>
      <c r="E722" s="753">
        <f>'City of Winnipeg'!F722</f>
        <v>0</v>
      </c>
    </row>
    <row r="723" spans="1:5" s="2" customFormat="1" ht="28.2" thickTop="1" x14ac:dyDescent="0.25">
      <c r="A723" s="188" t="s">
        <v>462</v>
      </c>
      <c r="B723" s="24">
        <v>14110</v>
      </c>
      <c r="C723" s="177">
        <f>IF(B$731&lt;&gt;0,B723/B$731,0)</f>
        <v>0.64355758266818697</v>
      </c>
      <c r="D723" s="533">
        <f>'City of Winnipeg'!E723</f>
        <v>189560</v>
      </c>
      <c r="E723" s="534">
        <f>'City of Winnipeg'!F723</f>
        <v>0.63099379192117566</v>
      </c>
    </row>
    <row r="724" spans="1:5" s="2" customFormat="1" ht="13.8" x14ac:dyDescent="0.25">
      <c r="A724" s="526" t="s">
        <v>463</v>
      </c>
      <c r="B724" s="569">
        <f t="shared" ref="B724:B725" si="30">IF(ISNUMBER(C724),B$723*C724,C724)</f>
        <v>7972.15</v>
      </c>
      <c r="C724" s="532">
        <v>0.56499999999999995</v>
      </c>
      <c r="D724" s="533">
        <f>'City of Winnipeg'!E724</f>
        <v>121128.84</v>
      </c>
      <c r="E724" s="534">
        <f>'City of Winnipeg'!F724</f>
        <v>0.63900000000000001</v>
      </c>
    </row>
    <row r="725" spans="1:5" s="2" customFormat="1" ht="27.6" x14ac:dyDescent="0.25">
      <c r="A725" s="525" t="s">
        <v>464</v>
      </c>
      <c r="B725" s="569">
        <f t="shared" si="30"/>
        <v>1453.3300000000002</v>
      </c>
      <c r="C725" s="532">
        <v>0.10300000000000001</v>
      </c>
      <c r="D725" s="533">
        <f>'City of Winnipeg'!E725</f>
        <v>20851.599999999999</v>
      </c>
      <c r="E725" s="534">
        <f>'City of Winnipeg'!F725</f>
        <v>0.11</v>
      </c>
    </row>
    <row r="726" spans="1:5" s="2" customFormat="1" ht="14.4" thickBot="1" x14ac:dyDescent="0.3">
      <c r="A726" s="186" t="s">
        <v>465</v>
      </c>
      <c r="B726" s="187">
        <f>IF(ISNUMBER(C726),B$723*C726,C726)</f>
        <v>620.84</v>
      </c>
      <c r="C726" s="122">
        <v>4.4000000000000004E-2</v>
      </c>
      <c r="D726" s="533">
        <f>'City of Winnipeg'!E726</f>
        <v>8909.32</v>
      </c>
      <c r="E726" s="534">
        <f>'City of Winnipeg'!F726</f>
        <v>4.7E-2</v>
      </c>
    </row>
    <row r="727" spans="1:5" s="2" customFormat="1" ht="14.4" thickTop="1" x14ac:dyDescent="0.25">
      <c r="A727" s="613" t="s">
        <v>467</v>
      </c>
      <c r="B727" s="670">
        <v>1412</v>
      </c>
      <c r="C727" s="671">
        <f>'City of Winnipeg'!D727</f>
        <v>0</v>
      </c>
      <c r="D727" s="670">
        <f>'City of Winnipeg'!E727</f>
        <v>1326</v>
      </c>
      <c r="E727" s="671">
        <f>'City of Winnipeg'!F727</f>
        <v>0</v>
      </c>
    </row>
    <row r="728" spans="1:5" s="2" customFormat="1" ht="13.8" x14ac:dyDescent="0.25">
      <c r="A728" s="614" t="s">
        <v>466</v>
      </c>
      <c r="B728" s="672">
        <v>1210</v>
      </c>
      <c r="C728" s="673">
        <f>'City of Winnipeg'!D728</f>
        <v>0</v>
      </c>
      <c r="D728" s="672">
        <f>'City of Winnipeg'!E728</f>
        <v>1240</v>
      </c>
      <c r="E728" s="673">
        <f>'City of Winnipeg'!F728</f>
        <v>0</v>
      </c>
    </row>
    <row r="729" spans="1:5" s="2" customFormat="1" ht="13.8" x14ac:dyDescent="0.25">
      <c r="A729" s="615" t="s">
        <v>469</v>
      </c>
      <c r="B729" s="663">
        <v>439200</v>
      </c>
      <c r="C729" s="664">
        <f>'City of Winnipeg'!D729</f>
        <v>0</v>
      </c>
      <c r="D729" s="663">
        <f>'City of Winnipeg'!E729</f>
        <v>364000</v>
      </c>
      <c r="E729" s="664">
        <f>'City of Winnipeg'!F729</f>
        <v>0</v>
      </c>
    </row>
    <row r="730" spans="1:5" s="2" customFormat="1" ht="14.4" thickBot="1" x14ac:dyDescent="0.3">
      <c r="A730" s="616" t="s">
        <v>468</v>
      </c>
      <c r="B730" s="665">
        <v>400000</v>
      </c>
      <c r="C730" s="666">
        <f>'City of Winnipeg'!D730</f>
        <v>0</v>
      </c>
      <c r="D730" s="665">
        <f>'City of Winnipeg'!E730</f>
        <v>340000</v>
      </c>
      <c r="E730" s="666">
        <f>'City of Winnipeg'!F730</f>
        <v>0</v>
      </c>
    </row>
    <row r="731" spans="1:5" s="2" customFormat="1" ht="15" thickTop="1" thickBot="1" x14ac:dyDescent="0.3">
      <c r="A731" s="237" t="s">
        <v>122</v>
      </c>
      <c r="B731" s="189">
        <f>B717+B723</f>
        <v>21925</v>
      </c>
      <c r="C731" s="190">
        <f>C717+C723</f>
        <v>1</v>
      </c>
      <c r="D731" s="191">
        <f>'City of Winnipeg'!E731</f>
        <v>300415</v>
      </c>
      <c r="E731" s="192">
        <f>'City of Winnipeg'!F731</f>
        <v>1</v>
      </c>
    </row>
    <row r="732" spans="1:5" s="2" customFormat="1" ht="14.4" customHeight="1" thickTop="1" x14ac:dyDescent="0.25">
      <c r="A732" s="637" t="s">
        <v>100</v>
      </c>
    </row>
    <row r="733" spans="1:5" s="2" customFormat="1" ht="14.4" customHeight="1" x14ac:dyDescent="0.25"/>
    <row r="734" spans="1:5" s="2" customFormat="1" ht="57.9" customHeight="1" x14ac:dyDescent="0.25">
      <c r="A734" s="657" t="s">
        <v>586</v>
      </c>
      <c r="B734" s="658"/>
      <c r="C734" s="658"/>
      <c r="D734" s="658"/>
      <c r="E734" s="658"/>
    </row>
    <row r="735" spans="1:5" s="2" customFormat="1" ht="14.4" customHeight="1" x14ac:dyDescent="0.25"/>
    <row r="736" spans="1:5" s="2" customFormat="1" ht="13.65" customHeight="1" x14ac:dyDescent="0.25"/>
    <row r="737" spans="1:5" s="2" customFormat="1" x14ac:dyDescent="0.25"/>
    <row r="738" spans="1:5" s="2" customFormat="1" x14ac:dyDescent="0.25"/>
    <row r="739" spans="1:5" s="2" customFormat="1" ht="12.75" customHeight="1" thickBot="1" x14ac:dyDescent="0.3"/>
    <row r="740" spans="1:5" s="2" customFormat="1" ht="45" customHeight="1" thickTop="1" thickBot="1" x14ac:dyDescent="0.3">
      <c r="A740" s="651" t="s">
        <v>258</v>
      </c>
      <c r="B740" s="661" t="s">
        <v>594</v>
      </c>
      <c r="C740" s="662"/>
      <c r="D740" s="661" t="s">
        <v>21</v>
      </c>
      <c r="E740" s="662"/>
    </row>
    <row r="741" spans="1:5" s="2" customFormat="1" ht="15" thickTop="1" thickBot="1" x14ac:dyDescent="0.3">
      <c r="A741" s="644" t="s">
        <v>576</v>
      </c>
      <c r="B741" s="535" t="s">
        <v>70</v>
      </c>
      <c r="C741" s="531" t="s">
        <v>48</v>
      </c>
      <c r="D741" s="535" t="s">
        <v>70</v>
      </c>
      <c r="E741" s="531" t="s">
        <v>48</v>
      </c>
    </row>
    <row r="742" spans="1:5" s="2" customFormat="1" ht="13.8" x14ac:dyDescent="0.25">
      <c r="A742" s="23" t="s">
        <v>259</v>
      </c>
      <c r="B742" s="59">
        <v>42930</v>
      </c>
      <c r="C742" s="82">
        <f>IF(B$747&lt;&gt;0,B742/B$747,0)</f>
        <v>0.86500100745516828</v>
      </c>
      <c r="D742" s="26">
        <f>'City of Winnipeg'!E741</f>
        <v>628495</v>
      </c>
      <c r="E742" s="27">
        <f>'City of Winnipeg'!F741</f>
        <v>0.86234006791753848</v>
      </c>
    </row>
    <row r="743" spans="1:5" s="2" customFormat="1" ht="13.8" x14ac:dyDescent="0.25">
      <c r="A743" s="28" t="s">
        <v>260</v>
      </c>
      <c r="B743" s="24">
        <v>4875</v>
      </c>
      <c r="C743" s="82">
        <f>IF(B$747&lt;&gt;0,B743/B$747,0)</f>
        <v>9.8226878903888773E-2</v>
      </c>
      <c r="D743" s="26">
        <f>'City of Winnipeg'!E742</f>
        <v>78555</v>
      </c>
      <c r="E743" s="27">
        <f>'City of Winnipeg'!F742</f>
        <v>0.10778307549823346</v>
      </c>
    </row>
    <row r="744" spans="1:5" s="2" customFormat="1" ht="13.8" x14ac:dyDescent="0.25">
      <c r="A744" s="28" t="s">
        <v>261</v>
      </c>
      <c r="B744" s="29">
        <v>360</v>
      </c>
      <c r="C744" s="82">
        <f>IF(B$747&lt;&gt;0,B744/B$747,0)</f>
        <v>7.2536772113640947E-3</v>
      </c>
      <c r="D744" s="26">
        <f>'City of Winnipeg'!E743</f>
        <v>5320</v>
      </c>
      <c r="E744" s="27">
        <f>'City of Winnipeg'!F743</f>
        <v>7.2994202997976191E-3</v>
      </c>
    </row>
    <row r="745" spans="1:5" s="2" customFormat="1" ht="13.8" x14ac:dyDescent="0.25">
      <c r="A745" s="28" t="s">
        <v>262</v>
      </c>
      <c r="B745" s="93">
        <v>780</v>
      </c>
      <c r="C745" s="82">
        <f>IF(B$747&lt;&gt;0,B745/B$747,0)</f>
        <v>1.5716300624622204E-2</v>
      </c>
      <c r="D745" s="26">
        <f>'City of Winnipeg'!E744</f>
        <v>9035</v>
      </c>
      <c r="E745" s="27">
        <f>'City of Winnipeg'!F744</f>
        <v>1.2396665866291633E-2</v>
      </c>
    </row>
    <row r="746" spans="1:5" s="2" customFormat="1" ht="14.4" thickBot="1" x14ac:dyDescent="0.3">
      <c r="A746" s="180" t="s">
        <v>263</v>
      </c>
      <c r="B746" s="68">
        <v>685</v>
      </c>
      <c r="C746" s="82">
        <f>IF(B$747&lt;&gt;0,B746/B$747,0)</f>
        <v>1.380213580495668E-2</v>
      </c>
      <c r="D746" s="26">
        <f>'City of Winnipeg'!E745</f>
        <v>7420</v>
      </c>
      <c r="E746" s="97">
        <f>'City of Winnipeg'!F745</f>
        <v>1.0180770418138784E-2</v>
      </c>
    </row>
    <row r="747" spans="1:5" s="2" customFormat="1" ht="14.4" thickBot="1" x14ac:dyDescent="0.3">
      <c r="A747" s="389" t="s">
        <v>67</v>
      </c>
      <c r="B747" s="95">
        <f>SUM(B742:B746)</f>
        <v>49630</v>
      </c>
      <c r="C747" s="84">
        <f>SUM(C742:C746)</f>
        <v>1</v>
      </c>
      <c r="D747" s="85">
        <f>'City of Winnipeg'!E746</f>
        <v>728825</v>
      </c>
      <c r="E747" s="86">
        <f>'City of Winnipeg'!F746</f>
        <v>1</v>
      </c>
    </row>
    <row r="748" spans="1:5" s="2" customFormat="1" ht="13.8" thickTop="1" x14ac:dyDescent="0.25"/>
    <row r="749" spans="1:5" s="2" customFormat="1" ht="12.75" customHeight="1" thickBot="1" x14ac:dyDescent="0.3"/>
    <row r="750" spans="1:5" s="2" customFormat="1" ht="15" thickTop="1" thickBot="1" x14ac:dyDescent="0.3">
      <c r="A750" s="644" t="s">
        <v>577</v>
      </c>
      <c r="B750" s="535" t="s">
        <v>70</v>
      </c>
      <c r="C750" s="531" t="s">
        <v>48</v>
      </c>
      <c r="D750" s="535" t="s">
        <v>70</v>
      </c>
      <c r="E750" s="531" t="s">
        <v>48</v>
      </c>
    </row>
    <row r="751" spans="1:5" s="2" customFormat="1" ht="12.75" customHeight="1" x14ac:dyDescent="0.25">
      <c r="A751" s="23" t="s">
        <v>259</v>
      </c>
      <c r="B751" s="59">
        <v>28760</v>
      </c>
      <c r="C751" s="82">
        <f>IF(B$756&lt;&gt;0,B751/B$756,0)</f>
        <v>0.60073107049608354</v>
      </c>
      <c r="D751" s="26">
        <f>'City of Winnipeg'!E750</f>
        <v>410540</v>
      </c>
      <c r="E751" s="27">
        <f>'City of Winnipeg'!F750</f>
        <v>0.58905229930411074</v>
      </c>
    </row>
    <row r="752" spans="1:5" s="2" customFormat="1" ht="13.8" x14ac:dyDescent="0.25">
      <c r="A752" s="28" t="s">
        <v>260</v>
      </c>
      <c r="B752" s="24">
        <v>11165</v>
      </c>
      <c r="C752" s="82">
        <f>IF(B$756&lt;&gt;0,B752/B$756,0)</f>
        <v>0.23321148825065274</v>
      </c>
      <c r="D752" s="26">
        <f>'City of Winnipeg'!E751</f>
        <v>187720</v>
      </c>
      <c r="E752" s="27">
        <f>'City of Winnipeg'!F751</f>
        <v>0.26934500322835209</v>
      </c>
    </row>
    <row r="753" spans="1:5" s="2" customFormat="1" ht="13.8" x14ac:dyDescent="0.25">
      <c r="A753" s="28" t="s">
        <v>261</v>
      </c>
      <c r="B753" s="29">
        <v>1430</v>
      </c>
      <c r="C753" s="82">
        <f>IF(B$756&lt;&gt;0,B753/B$756,0)</f>
        <v>2.9869451697127937E-2</v>
      </c>
      <c r="D753" s="26">
        <f>'City of Winnipeg'!E752</f>
        <v>24625</v>
      </c>
      <c r="E753" s="27">
        <f>'City of Winnipeg'!F752</f>
        <v>3.533252026687711E-2</v>
      </c>
    </row>
    <row r="754" spans="1:5" s="2" customFormat="1" ht="13.8" x14ac:dyDescent="0.25">
      <c r="A754" s="28" t="s">
        <v>262</v>
      </c>
      <c r="B754" s="93">
        <v>1685</v>
      </c>
      <c r="C754" s="82">
        <f>IF(B$756&lt;&gt;0,B754/B$756,0)</f>
        <v>3.5195822454308093E-2</v>
      </c>
      <c r="D754" s="26">
        <f>'City of Winnipeg'!E753</f>
        <v>17150</v>
      </c>
      <c r="E754" s="27">
        <f>'City of Winnipeg'!F753</f>
        <v>2.460721716048497E-2</v>
      </c>
    </row>
    <row r="755" spans="1:5" s="2" customFormat="1" ht="14.4" thickBot="1" x14ac:dyDescent="0.3">
      <c r="A755" s="180" t="s">
        <v>263</v>
      </c>
      <c r="B755" s="68">
        <v>4835</v>
      </c>
      <c r="C755" s="122">
        <f>IF(B$756&lt;&gt;0,B755/B$756,0)</f>
        <v>0.10099216710182768</v>
      </c>
      <c r="D755" s="26">
        <f>'City of Winnipeg'!E754</f>
        <v>56915</v>
      </c>
      <c r="E755" s="97">
        <f>'City of Winnipeg'!F754</f>
        <v>8.1662960040175051E-2</v>
      </c>
    </row>
    <row r="756" spans="1:5" s="2" customFormat="1" ht="14.4" thickBot="1" x14ac:dyDescent="0.3">
      <c r="A756" s="389" t="s">
        <v>67</v>
      </c>
      <c r="B756" s="95">
        <f>SUM(B751:B755)</f>
        <v>47875</v>
      </c>
      <c r="C756" s="84">
        <f>SUM(C751:C755)</f>
        <v>1</v>
      </c>
      <c r="D756" s="85">
        <f>'City of Winnipeg'!E755</f>
        <v>696950</v>
      </c>
      <c r="E756" s="86">
        <f>'City of Winnipeg'!F755</f>
        <v>1</v>
      </c>
    </row>
    <row r="757" spans="1:5" s="2" customFormat="1" ht="13.8" thickTop="1" x14ac:dyDescent="0.25">
      <c r="A757" s="637" t="s">
        <v>100</v>
      </c>
    </row>
    <row r="758" spans="1:5" s="2" customFormat="1" x14ac:dyDescent="0.25">
      <c r="A758" s="1"/>
      <c r="B758" s="1"/>
      <c r="C758" s="1"/>
      <c r="D758" s="1"/>
      <c r="E758" s="1"/>
    </row>
    <row r="759" spans="1:5" s="2" customFormat="1" x14ac:dyDescent="0.25">
      <c r="A759" s="1"/>
      <c r="B759" s="1"/>
      <c r="C759" s="1"/>
      <c r="D759" s="1"/>
      <c r="E759" s="1"/>
    </row>
    <row r="760" spans="1:5" s="2" customFormat="1" x14ac:dyDescent="0.25">
      <c r="A760" s="1"/>
      <c r="B760" s="1"/>
      <c r="C760" s="1"/>
      <c r="D760" s="1"/>
      <c r="E760" s="1"/>
    </row>
    <row r="761" spans="1:5" s="2" customFormat="1" ht="12.75" customHeight="1" x14ac:dyDescent="0.25">
      <c r="A761" s="1"/>
      <c r="B761" s="1"/>
      <c r="C761" s="1"/>
      <c r="D761" s="1"/>
      <c r="E761" s="1"/>
    </row>
    <row r="762" spans="1:5" s="2" customFormat="1" ht="12.75" customHeight="1" x14ac:dyDescent="0.25">
      <c r="A762" s="1"/>
      <c r="B762" s="1"/>
      <c r="C762" s="1"/>
      <c r="D762" s="1"/>
      <c r="E762" s="1"/>
    </row>
    <row r="763" spans="1:5" s="2" customFormat="1" ht="20.25" customHeight="1" x14ac:dyDescent="0.25">
      <c r="A763" s="1"/>
      <c r="B763" s="1"/>
      <c r="C763" s="1"/>
      <c r="D763" s="1"/>
      <c r="E763" s="1"/>
    </row>
    <row r="764" spans="1:5" s="2" customFormat="1" x14ac:dyDescent="0.25">
      <c r="A764" s="1"/>
      <c r="B764" s="1"/>
      <c r="C764" s="1"/>
      <c r="D764" s="1"/>
      <c r="E764" s="1"/>
    </row>
    <row r="765" spans="1:5" s="2" customFormat="1" x14ac:dyDescent="0.25">
      <c r="A765" s="1"/>
      <c r="B765" s="1"/>
      <c r="C765" s="1"/>
      <c r="D765" s="1"/>
      <c r="E765" s="1"/>
    </row>
    <row r="766" spans="1:5" s="2" customFormat="1" x14ac:dyDescent="0.25">
      <c r="A766" s="1"/>
      <c r="B766" s="1"/>
      <c r="C766" s="1"/>
      <c r="D766" s="1"/>
      <c r="E766" s="1"/>
    </row>
    <row r="767" spans="1:5" s="2" customFormat="1" x14ac:dyDescent="0.25">
      <c r="A767" s="1"/>
      <c r="B767" s="1"/>
      <c r="C767" s="1"/>
      <c r="D767" s="1"/>
      <c r="E767" s="1"/>
    </row>
    <row r="768" spans="1:5" s="2" customFormat="1" x14ac:dyDescent="0.25">
      <c r="A768" s="1"/>
      <c r="B768" s="1"/>
      <c r="C768" s="1"/>
      <c r="D768" s="1"/>
      <c r="E768" s="1"/>
    </row>
    <row r="769" spans="1:5" s="2" customFormat="1" x14ac:dyDescent="0.25">
      <c r="A769" s="1"/>
      <c r="B769" s="1"/>
      <c r="C769" s="1"/>
      <c r="D769" s="1"/>
      <c r="E769" s="1"/>
    </row>
    <row r="770" spans="1:5" s="2" customFormat="1" x14ac:dyDescent="0.25">
      <c r="A770" s="1"/>
      <c r="B770" s="1"/>
      <c r="C770" s="1"/>
      <c r="D770" s="1"/>
      <c r="E770" s="1"/>
    </row>
    <row r="771" spans="1:5" s="2" customFormat="1" x14ac:dyDescent="0.25">
      <c r="A771" s="1"/>
      <c r="B771" s="1"/>
      <c r="C771" s="1"/>
      <c r="D771" s="1"/>
      <c r="E771" s="1"/>
    </row>
    <row r="820" spans="5:5" x14ac:dyDescent="0.25">
      <c r="E820" s="193"/>
    </row>
  </sheetData>
  <mergeCells count="105">
    <mergeCell ref="A734:E734"/>
    <mergeCell ref="B678:C678"/>
    <mergeCell ref="D678:E678"/>
    <mergeCell ref="B679:C679"/>
    <mergeCell ref="D679:E679"/>
    <mergeCell ref="B680:C680"/>
    <mergeCell ref="D680:E680"/>
    <mergeCell ref="B721:C721"/>
    <mergeCell ref="B722:C722"/>
    <mergeCell ref="B727:C727"/>
    <mergeCell ref="B681:C681"/>
    <mergeCell ref="D681:E681"/>
    <mergeCell ref="B682:C682"/>
    <mergeCell ref="D682:E682"/>
    <mergeCell ref="B683:C683"/>
    <mergeCell ref="D683:E683"/>
    <mergeCell ref="B684:C684"/>
    <mergeCell ref="D684:E684"/>
    <mergeCell ref="B685:C685"/>
    <mergeCell ref="D685:E685"/>
    <mergeCell ref="D722:E722"/>
    <mergeCell ref="D676:E676"/>
    <mergeCell ref="A21:E21"/>
    <mergeCell ref="A95:D95"/>
    <mergeCell ref="A26:E26"/>
    <mergeCell ref="A73:A74"/>
    <mergeCell ref="A81:E81"/>
    <mergeCell ref="A83:E83"/>
    <mergeCell ref="A85:E85"/>
    <mergeCell ref="D53:E53"/>
    <mergeCell ref="A66:D66"/>
    <mergeCell ref="B53:C53"/>
    <mergeCell ref="B73:B74"/>
    <mergeCell ref="C73:C74"/>
    <mergeCell ref="D73:D74"/>
    <mergeCell ref="E73:E74"/>
    <mergeCell ref="A94:E94"/>
    <mergeCell ref="A86:E86"/>
    <mergeCell ref="B231:D231"/>
    <mergeCell ref="A267:E267"/>
    <mergeCell ref="A324:E324"/>
    <mergeCell ref="A96:E96"/>
    <mergeCell ref="B98:D98"/>
    <mergeCell ref="B127:C127"/>
    <mergeCell ref="D127:E127"/>
    <mergeCell ref="A15:E15"/>
    <mergeCell ref="A16:E16"/>
    <mergeCell ref="A17:E17"/>
    <mergeCell ref="A18:E18"/>
    <mergeCell ref="A20:E20"/>
    <mergeCell ref="A19:E19"/>
    <mergeCell ref="A88:E88"/>
    <mergeCell ref="A90:E90"/>
    <mergeCell ref="A92:E92"/>
    <mergeCell ref="B177:D177"/>
    <mergeCell ref="A195:E195"/>
    <mergeCell ref="B201:D201"/>
    <mergeCell ref="B221:C221"/>
    <mergeCell ref="D221:E221"/>
    <mergeCell ref="B327:D327"/>
    <mergeCell ref="B403:D403"/>
    <mergeCell ref="B475:D475"/>
    <mergeCell ref="B575:C575"/>
    <mergeCell ref="D575:E575"/>
    <mergeCell ref="B355:C355"/>
    <mergeCell ref="D355:E355"/>
    <mergeCell ref="B370:D370"/>
    <mergeCell ref="A385:E385"/>
    <mergeCell ref="A399:E399"/>
    <mergeCell ref="A519:E519"/>
    <mergeCell ref="A573:E573"/>
    <mergeCell ref="B583:C583"/>
    <mergeCell ref="D583:E583"/>
    <mergeCell ref="B615:C615"/>
    <mergeCell ref="D615:E615"/>
    <mergeCell ref="D487:E487"/>
    <mergeCell ref="B487:C487"/>
    <mergeCell ref="B616:C616"/>
    <mergeCell ref="D616:E616"/>
    <mergeCell ref="B621:C621"/>
    <mergeCell ref="D621:E621"/>
    <mergeCell ref="B628:C628"/>
    <mergeCell ref="D628:E628"/>
    <mergeCell ref="A618:E618"/>
    <mergeCell ref="B629:C629"/>
    <mergeCell ref="D629:E629"/>
    <mergeCell ref="B740:C740"/>
    <mergeCell ref="D740:E740"/>
    <mergeCell ref="D729:E729"/>
    <mergeCell ref="D730:E730"/>
    <mergeCell ref="B715:C715"/>
    <mergeCell ref="D715:E715"/>
    <mergeCell ref="D721:E721"/>
    <mergeCell ref="D727:E727"/>
    <mergeCell ref="D728:E728"/>
    <mergeCell ref="B728:C728"/>
    <mergeCell ref="B729:C729"/>
    <mergeCell ref="B730:C730"/>
    <mergeCell ref="B677:C677"/>
    <mergeCell ref="D677:E677"/>
    <mergeCell ref="B674:C674"/>
    <mergeCell ref="D674:E674"/>
    <mergeCell ref="B675:C675"/>
    <mergeCell ref="D675:E675"/>
    <mergeCell ref="B676:C676"/>
  </mergeCells>
  <hyperlinks>
    <hyperlink ref="A94" r:id="rId1" display="mailto:NeighbourhoodProfiles@Winnipeg.ca" xr:uid="{00000000-0004-0000-0000-000000000000}"/>
    <hyperlink ref="A98" r:id="rId2" xr:uid="{00000000-0004-0000-0000-000001000000}"/>
    <hyperlink ref="A136" r:id="rId3" xr:uid="{00000000-0004-0000-0000-000002000000}"/>
    <hyperlink ref="A177" r:id="rId4" xr:uid="{00000000-0004-0000-0000-000003000000}"/>
    <hyperlink ref="A178" r:id="rId5" xr:uid="{00000000-0004-0000-0000-000004000000}"/>
    <hyperlink ref="A198" r:id="rId6" location="data" xr:uid="{00000000-0004-0000-0000-000005000000}"/>
    <hyperlink ref="A202" r:id="rId7" xr:uid="{00000000-0004-0000-0000-000006000000}"/>
    <hyperlink ref="A221" r:id="rId8" xr:uid="{00000000-0004-0000-0000-000007000000}"/>
    <hyperlink ref="A231" r:id="rId9" xr:uid="{00000000-0004-0000-0000-000008000000}"/>
    <hyperlink ref="A232" r:id="rId10" xr:uid="{00000000-0004-0000-0000-000009000000}"/>
    <hyperlink ref="A269" r:id="rId11" xr:uid="{00000000-0004-0000-0000-00000A000000}"/>
    <hyperlink ref="A327" r:id="rId12" xr:uid="{00000000-0004-0000-0000-00000B000000}"/>
    <hyperlink ref="A370" r:id="rId13" xr:uid="{00000000-0004-0000-0000-00000C000000}"/>
    <hyperlink ref="A371" r:id="rId14" display="https://www12.statcan.gc.ca/census-recensement/2021/ref/dict/az/Definition-eng.cfm?ID=pop245" xr:uid="{00000000-0004-0000-0000-00000D000000}"/>
    <hyperlink ref="A414" r:id="rId15" display="https://www12.statcan.gc.ca/census-recensement/2021/ref/dict/az/Definition-eng.cfm?ID=pop017" xr:uid="{00000000-0004-0000-0000-00000E000000}"/>
    <hyperlink ref="A442" r:id="rId16" xr:uid="{00000000-0004-0000-0000-00000F000000}"/>
    <hyperlink ref="A466" r:id="rId17" display="https://www12.statcan.gc.ca/census-recensement/2021/ref/dict/az/Definition-eng.cfm?ID=pop110" xr:uid="{00000000-0004-0000-0000-000010000000}"/>
    <hyperlink ref="A475" r:id="rId18" xr:uid="{00000000-0004-0000-0000-000011000000}"/>
    <hyperlink ref="A497" r:id="rId19" display="Employment Income in 2015" xr:uid="{00000000-0004-0000-0000-000012000000}"/>
    <hyperlink ref="A538" r:id="rId20" display="https://www12.statcan.gc.ca/census-recensement/2021/ref/dict/az/Definition-eng.cfm?ID=fam021" xr:uid="{00000000-0004-0000-0000-000013000000}"/>
    <hyperlink ref="A556" r:id="rId21" display="https://www12.statcan.gc.ca/census-recensement/2021/ref/dict/az/Definition-eng.cfm?ID=fam021" xr:uid="{00000000-0004-0000-0000-000014000000}"/>
    <hyperlink ref="A575" r:id="rId22" xr:uid="{00000000-0004-0000-0000-000015000000}"/>
    <hyperlink ref="A576" r:id="rId23" xr:uid="{00000000-0004-0000-0000-000016000000}"/>
    <hyperlink ref="A587" r:id="rId24" xr:uid="{00000000-0004-0000-0000-000017000000}"/>
    <hyperlink ref="A594" r:id="rId25" display="Household Income in 2015" xr:uid="{00000000-0004-0000-0000-000018000000}"/>
    <hyperlink ref="A621" r:id="rId26" xr:uid="{00000000-0004-0000-0000-000019000000}"/>
    <hyperlink ref="A622" r:id="rId27" xr:uid="{00000000-0004-0000-0000-00001A000000}"/>
    <hyperlink ref="A632" r:id="rId28" xr:uid="{00000000-0004-0000-0000-00001B000000}"/>
    <hyperlink ref="A674" r:id="rId29" xr:uid="{00000000-0004-0000-0000-00001C000000}"/>
    <hyperlink ref="A689" r:id="rId30" xr:uid="{00000000-0004-0000-0000-00001E000000}"/>
    <hyperlink ref="A696" r:id="rId31" xr:uid="{00000000-0004-0000-0000-00001F000000}"/>
    <hyperlink ref="A703" r:id="rId32" xr:uid="{00000000-0004-0000-0000-000020000000}"/>
    <hyperlink ref="A716" r:id="rId33" xr:uid="{00000000-0004-0000-0000-000021000000}"/>
    <hyperlink ref="A740" r:id="rId34" xr:uid="{00000000-0004-0000-0000-000022000000}"/>
    <hyperlink ref="A741" r:id="rId35" xr:uid="{00000000-0004-0000-0000-000023000000}"/>
    <hyperlink ref="A86" r:id="rId36" xr:uid="{00000000-0004-0000-0000-000024000000}"/>
    <hyperlink ref="A128" r:id="rId37" xr:uid="{00000000-0004-0000-0000-000025000000}"/>
    <hyperlink ref="A127" r:id="rId38" xr:uid="{00000000-0004-0000-0000-000026000000}"/>
    <hyperlink ref="A190" r:id="rId39" xr:uid="{00000000-0004-0000-0000-000027000000}"/>
    <hyperlink ref="A222" r:id="rId40" xr:uid="{00000000-0004-0000-0000-000028000000}"/>
    <hyperlink ref="A99" r:id="rId41" display="Age Group1" xr:uid="{00000000-0004-0000-0000-000029000000}"/>
    <hyperlink ref="A282" r:id="rId42" xr:uid="{00000000-0004-0000-0000-00002A000000}"/>
    <hyperlink ref="A291" r:id="rId43" location="a2_2" display="Recent Immigration" xr:uid="{00000000-0004-0000-0000-00002B000000}"/>
    <hyperlink ref="A403" r:id="rId44" xr:uid="{00000000-0004-0000-0000-00002C000000}"/>
    <hyperlink ref="A387" r:id="rId45" display="https://www12.statcan.gc.ca/census-recensement/2021/ref/dict/az/Definition-eng.cfm?ID=pop038" xr:uid="{00000000-0004-0000-0000-00002D000000}"/>
    <hyperlink ref="A404" r:id="rId46" xr:uid="{00000000-0004-0000-0000-00002E000000}"/>
    <hyperlink ref="A409" r:id="rId47" xr:uid="{00000000-0004-0000-0000-00002F000000}"/>
    <hyperlink ref="A410" r:id="rId48" xr:uid="{00000000-0004-0000-0000-000030000000}"/>
    <hyperlink ref="A411" r:id="rId49" xr:uid="{00000000-0004-0000-0000-000031000000}"/>
    <hyperlink ref="A750" r:id="rId50" xr:uid="{00000000-0004-0000-0000-000032000000}"/>
    <hyperlink ref="A201" r:id="rId51" xr:uid="{00000000-0004-0000-0000-000033000000}"/>
    <hyperlink ref="A503" r:id="rId52" display="Individual Income in 2015" xr:uid="{00000000-0004-0000-0000-000034000000}"/>
    <hyperlink ref="A73" r:id="rId53" display="http://www12.statcan.gc.ca/census-recensement/2016/ref/dict/geo034-eng.cfm" xr:uid="{00000000-0004-0000-0000-000035000000}"/>
    <hyperlink ref="A172" r:id="rId54" location="data" xr:uid="{00000000-0004-0000-0000-000036000000}"/>
    <hyperlink ref="A218" r:id="rId55" location="data" xr:uid="{00000000-0004-0000-0000-000037000000}"/>
    <hyperlink ref="A268" r:id="rId56" location="data" xr:uid="{00000000-0004-0000-0000-000038000000}"/>
    <hyperlink ref="A398" r:id="rId57" location="data" xr:uid="{00000000-0004-0000-0000-000039000000}"/>
    <hyperlink ref="A423" r:id="rId58" location="data" xr:uid="{00000000-0004-0000-0000-00003A000000}"/>
    <hyperlink ref="A471" r:id="rId59" location="data" xr:uid="{00000000-0004-0000-0000-00003B000000}"/>
    <hyperlink ref="A464" r:id="rId60" location="data" xr:uid="{00000000-0004-0000-0000-00003C000000}"/>
    <hyperlink ref="A485" r:id="rId61" location="data" xr:uid="{00000000-0004-0000-0000-00003D000000}"/>
    <hyperlink ref="A496" r:id="rId62" location="data" xr:uid="{00000000-0004-0000-0000-00003E000000}"/>
    <hyperlink ref="A572" r:id="rId63" location="data" xr:uid="{00000000-0004-0000-0000-00003F000000}"/>
    <hyperlink ref="A700" r:id="rId64" location="data" xr:uid="{00000000-0004-0000-0000-000040000000}"/>
    <hyperlink ref="A732" r:id="rId65" location="data" xr:uid="{00000000-0004-0000-0000-000041000000}"/>
    <hyperlink ref="A757" r:id="rId66" location="data" xr:uid="{00000000-0004-0000-0000-000042000000}"/>
    <hyperlink ref="A328" r:id="rId67" xr:uid="{00000000-0004-0000-0000-000043000000}"/>
    <hyperlink ref="A355" r:id="rId68" xr:uid="{00000000-0004-0000-0000-000044000000}"/>
    <hyperlink ref="A520" r:id="rId69" display="https://www12.statcan.gc.ca/census-recensement/2021/ref/dict/az/Definition-eng.cfm?ID=fam021" xr:uid="{00000000-0004-0000-0000-000045000000}"/>
    <hyperlink ref="A675" r:id="rId70" xr:uid="{00000000-0004-0000-0000-00001D000000}"/>
  </hyperlinks>
  <printOptions horizontalCentered="1"/>
  <pageMargins left="0.35433070866141703" right="0.35433070866141703" top="0.70866141732283505" bottom="0.55118110236220497" header="0.35433070866141703" footer="0.35433070866141703"/>
  <pageSetup scale="66" orientation="portrait" horizontalDpi="4294967294" r:id="rId71"/>
  <headerFooter alignWithMargins="0">
    <oddHeader>&amp;C&amp;14&amp;B2021 Census Data - River Heights - Fort Garry Ward</oddHeader>
    <oddFooter>&amp;L&amp;D&amp;CWinnipeg's Neighbourhood Profiles are provided by the City of Winnipeg and Statistics Canada&amp;RPage &amp;P of &amp;N</oddFooter>
  </headerFooter>
  <rowBreaks count="25" manualBreakCount="25">
    <brk id="52" max="16383" man="1"/>
    <brk id="79" max="4" man="1"/>
    <brk id="125" max="4" man="1"/>
    <brk id="175" max="4" man="1"/>
    <brk id="219" max="4" man="1"/>
    <brk id="279" max="4" man="1"/>
    <brk id="325" max="4" man="1"/>
    <brk id="353" max="4" man="1"/>
    <brk id="401" max="4" man="1"/>
    <brk id="440" max="4" man="1"/>
    <brk id="485" max="4" man="1"/>
    <brk id="519" max="4" man="1"/>
    <brk id="573" max="4" man="1"/>
    <brk id="619" max="4" man="1"/>
    <brk id="672" max="4" man="1"/>
    <brk id="738" max="4" man="1"/>
    <brk id="780" max="3" man="1"/>
    <brk id="850" max="16383" man="1"/>
    <brk id="859" max="3" man="1"/>
    <brk id="876" max="3" man="1"/>
    <brk id="947" max="3" man="1"/>
    <brk id="950" max="16383" man="1"/>
    <brk id="979" max="3" man="1"/>
    <brk id="1048" max="16383" man="1"/>
    <brk id="1059" max="3" man="1"/>
  </rowBreaks>
  <drawing r:id="rId7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2:F766"/>
  <sheetViews>
    <sheetView zoomScale="90" zoomScaleNormal="90" zoomScaleSheetLayoutView="75" workbookViewId="0">
      <selection activeCell="F76" sqref="F76"/>
    </sheetView>
  </sheetViews>
  <sheetFormatPr defaultRowHeight="13.2" x14ac:dyDescent="0.25"/>
  <cols>
    <col min="1" max="1" width="1.88671875" style="201" customWidth="1"/>
    <col min="2" max="2" width="4.44140625" style="201" customWidth="1"/>
    <col min="3" max="3" width="60.6640625" customWidth="1"/>
    <col min="4" max="5" width="12.6640625" customWidth="1"/>
    <col min="6" max="6" width="12" customWidth="1"/>
  </cols>
  <sheetData>
    <row r="2" spans="3:6" ht="12.75" customHeight="1" x14ac:dyDescent="0.25"/>
    <row r="3" spans="3:6" ht="12.75" customHeight="1" x14ac:dyDescent="0.25"/>
    <row r="4" spans="3:6" ht="12.75" customHeight="1" x14ac:dyDescent="0.25"/>
    <row r="5" spans="3:6" ht="12.75" customHeight="1" x14ac:dyDescent="0.25"/>
    <row r="6" spans="3:6" ht="12.75" customHeight="1" x14ac:dyDescent="0.25"/>
    <row r="7" spans="3:6" ht="12.75" customHeight="1" x14ac:dyDescent="0.25"/>
    <row r="8" spans="3:6" ht="12.75" customHeight="1" x14ac:dyDescent="0.25"/>
    <row r="9" spans="3:6" ht="12.75" customHeight="1" x14ac:dyDescent="0.25"/>
    <row r="10" spans="3:6" ht="12.75" customHeight="1" x14ac:dyDescent="0.25"/>
    <row r="11" spans="3:6" ht="12.75" customHeight="1" x14ac:dyDescent="0.25"/>
    <row r="12" spans="3:6" ht="12.75" customHeight="1" x14ac:dyDescent="0.25"/>
    <row r="13" spans="3:6" ht="12.75" customHeight="1" x14ac:dyDescent="0.25"/>
    <row r="14" spans="3:6" ht="12.75" customHeight="1" thickBot="1" x14ac:dyDescent="0.3"/>
    <row r="15" spans="3:6" ht="13.65" customHeight="1" thickTop="1" x14ac:dyDescent="0.25">
      <c r="C15" s="700"/>
      <c r="D15" s="701"/>
      <c r="E15" s="701"/>
      <c r="F15" s="702"/>
    </row>
    <row r="16" spans="3:6" ht="26.25" customHeight="1" x14ac:dyDescent="0.4">
      <c r="C16" s="912" t="s">
        <v>548</v>
      </c>
      <c r="D16" s="913"/>
      <c r="E16" s="913"/>
      <c r="F16" s="914"/>
    </row>
    <row r="17" spans="3:6" ht="23.4" customHeight="1" x14ac:dyDescent="0.4">
      <c r="C17" s="915"/>
      <c r="D17" s="916"/>
      <c r="E17" s="916"/>
      <c r="F17" s="917"/>
    </row>
    <row r="18" spans="3:6" ht="26.25" customHeight="1" x14ac:dyDescent="0.4">
      <c r="C18" s="912"/>
      <c r="D18" s="913"/>
      <c r="E18" s="913"/>
      <c r="F18" s="914"/>
    </row>
    <row r="19" spans="3:6" ht="23.4" customHeight="1" x14ac:dyDescent="0.4">
      <c r="C19" s="912" t="s">
        <v>264</v>
      </c>
      <c r="D19" s="913"/>
      <c r="E19" s="913"/>
      <c r="F19" s="914"/>
    </row>
    <row r="20" spans="3:6" ht="18" customHeight="1" x14ac:dyDescent="0.3">
      <c r="C20" s="918"/>
      <c r="D20" s="919"/>
      <c r="E20" s="919"/>
      <c r="F20" s="920"/>
    </row>
    <row r="21" spans="3:6" ht="13.65" customHeight="1" thickBot="1" x14ac:dyDescent="0.3">
      <c r="C21" s="724"/>
      <c r="D21" s="725"/>
      <c r="E21" s="725"/>
      <c r="F21" s="726"/>
    </row>
    <row r="22" spans="3:6" ht="13.65" customHeight="1" thickTop="1" x14ac:dyDescent="0.25"/>
    <row r="23" spans="3:6" ht="12.75" customHeight="1" x14ac:dyDescent="0.25">
      <c r="C23" s="194"/>
      <c r="D23" s="194"/>
      <c r="E23" s="194"/>
      <c r="F23" s="194"/>
    </row>
    <row r="24" spans="3:6" ht="12.75" customHeight="1" thickBot="1" x14ac:dyDescent="0.3"/>
    <row r="25" spans="3:6" ht="15.75" customHeight="1" thickTop="1" x14ac:dyDescent="0.25">
      <c r="C25" s="3"/>
      <c r="D25" s="4"/>
      <c r="E25" s="4"/>
      <c r="F25" s="5"/>
    </row>
    <row r="26" spans="3:6" ht="18" customHeight="1" x14ac:dyDescent="0.3">
      <c r="C26" s="921" t="s">
        <v>0</v>
      </c>
      <c r="D26" s="922"/>
      <c r="E26" s="922"/>
      <c r="F26" s="923"/>
    </row>
    <row r="27" spans="3:6" ht="15" customHeight="1" x14ac:dyDescent="0.25">
      <c r="C27" s="6"/>
      <c r="D27" s="7"/>
      <c r="E27" s="7"/>
      <c r="F27" s="8"/>
    </row>
    <row r="28" spans="3:6" ht="15" customHeight="1" x14ac:dyDescent="0.25">
      <c r="C28" s="195" t="s">
        <v>265</v>
      </c>
      <c r="D28" s="7"/>
      <c r="E28" s="196"/>
      <c r="F28" s="197">
        <v>3</v>
      </c>
    </row>
    <row r="29" spans="3:6" ht="15" customHeight="1" x14ac:dyDescent="0.25">
      <c r="C29" s="195"/>
      <c r="D29" s="7"/>
      <c r="E29" s="196"/>
      <c r="F29" s="197"/>
    </row>
    <row r="30" spans="3:6" ht="15" customHeight="1" x14ac:dyDescent="0.25">
      <c r="C30" s="195" t="s">
        <v>266</v>
      </c>
      <c r="D30" s="7"/>
      <c r="E30" s="196"/>
      <c r="F30" s="197">
        <v>2</v>
      </c>
    </row>
    <row r="31" spans="3:6" ht="15" customHeight="1" x14ac:dyDescent="0.25">
      <c r="C31" s="195" t="s">
        <v>267</v>
      </c>
      <c r="D31" s="7"/>
      <c r="E31" s="196"/>
      <c r="F31" s="197">
        <v>2</v>
      </c>
    </row>
    <row r="32" spans="3:6" ht="15" customHeight="1" x14ac:dyDescent="0.25">
      <c r="C32" s="195" t="s">
        <v>4</v>
      </c>
      <c r="D32" s="7"/>
      <c r="E32" s="196"/>
      <c r="F32" s="197">
        <v>3</v>
      </c>
    </row>
    <row r="33" spans="3:6" ht="15" customHeight="1" x14ac:dyDescent="0.25">
      <c r="C33" s="195" t="s">
        <v>5</v>
      </c>
      <c r="D33" s="7"/>
      <c r="E33" s="196"/>
      <c r="F33" s="197">
        <v>4</v>
      </c>
    </row>
    <row r="34" spans="3:6" ht="15" customHeight="1" x14ac:dyDescent="0.25">
      <c r="C34" s="195" t="s">
        <v>6</v>
      </c>
      <c r="D34" s="7"/>
      <c r="E34" s="196"/>
      <c r="F34" s="197">
        <v>5</v>
      </c>
    </row>
    <row r="35" spans="3:6" ht="15" customHeight="1" x14ac:dyDescent="0.25">
      <c r="C35" s="195" t="s">
        <v>7</v>
      </c>
      <c r="D35" s="7"/>
      <c r="E35" s="196"/>
      <c r="F35" s="197">
        <v>5</v>
      </c>
    </row>
    <row r="36" spans="3:6" ht="15" customHeight="1" x14ac:dyDescent="0.25">
      <c r="C36" s="195" t="s">
        <v>268</v>
      </c>
      <c r="D36" s="7"/>
      <c r="E36" s="196"/>
      <c r="F36" s="197">
        <v>6</v>
      </c>
    </row>
    <row r="37" spans="3:6" ht="15" customHeight="1" x14ac:dyDescent="0.25">
      <c r="C37" s="195" t="s">
        <v>9</v>
      </c>
      <c r="D37" s="7"/>
      <c r="E37" s="196"/>
      <c r="F37" s="197">
        <v>8</v>
      </c>
    </row>
    <row r="38" spans="3:6" ht="15" customHeight="1" x14ac:dyDescent="0.25">
      <c r="C38" s="195" t="s">
        <v>269</v>
      </c>
      <c r="D38" s="7"/>
      <c r="E38" s="196"/>
      <c r="F38" s="197">
        <v>9</v>
      </c>
    </row>
    <row r="39" spans="3:6" ht="15" customHeight="1" x14ac:dyDescent="0.25">
      <c r="C39" s="195" t="s">
        <v>11</v>
      </c>
      <c r="D39" s="7"/>
      <c r="E39" s="196"/>
      <c r="F39" s="197">
        <v>9</v>
      </c>
    </row>
    <row r="40" spans="3:6" ht="15" customHeight="1" x14ac:dyDescent="0.25">
      <c r="C40" s="195" t="s">
        <v>270</v>
      </c>
      <c r="D40" s="7"/>
      <c r="E40" s="196"/>
      <c r="F40" s="197">
        <v>10</v>
      </c>
    </row>
    <row r="41" spans="3:6" ht="15" customHeight="1" x14ac:dyDescent="0.25">
      <c r="C41" s="195" t="s">
        <v>271</v>
      </c>
      <c r="D41" s="7"/>
      <c r="E41" s="196"/>
      <c r="F41" s="197">
        <v>11</v>
      </c>
    </row>
    <row r="42" spans="3:6" ht="15" customHeight="1" x14ac:dyDescent="0.25">
      <c r="C42" s="195" t="s">
        <v>272</v>
      </c>
      <c r="D42" s="7"/>
      <c r="E42" s="196"/>
      <c r="F42" s="197">
        <v>12</v>
      </c>
    </row>
    <row r="43" spans="3:6" ht="15" customHeight="1" x14ac:dyDescent="0.25">
      <c r="C43" s="195" t="s">
        <v>273</v>
      </c>
      <c r="D43" s="7"/>
      <c r="E43" s="196"/>
      <c r="F43" s="197">
        <v>13</v>
      </c>
    </row>
    <row r="44" spans="3:6" ht="15" customHeight="1" x14ac:dyDescent="0.25">
      <c r="C44" s="195" t="s">
        <v>15</v>
      </c>
      <c r="D44" s="7"/>
      <c r="E44" s="196"/>
      <c r="F44" s="197">
        <v>14</v>
      </c>
    </row>
    <row r="45" spans="3:6" ht="15" customHeight="1" x14ac:dyDescent="0.25">
      <c r="C45" s="195" t="s">
        <v>16</v>
      </c>
      <c r="D45" s="7"/>
      <c r="E45" s="196"/>
      <c r="F45" s="197">
        <v>15</v>
      </c>
    </row>
    <row r="46" spans="3:6" ht="15" customHeight="1" x14ac:dyDescent="0.25">
      <c r="C46" s="195" t="s">
        <v>17</v>
      </c>
      <c r="D46" s="7"/>
      <c r="E46" s="196"/>
      <c r="F46" s="197">
        <v>16</v>
      </c>
    </row>
    <row r="47" spans="3:6" ht="15" customHeight="1" x14ac:dyDescent="0.25">
      <c r="C47" s="195" t="s">
        <v>274</v>
      </c>
      <c r="D47" s="7"/>
      <c r="E47" s="196"/>
      <c r="F47" s="197">
        <v>17</v>
      </c>
    </row>
    <row r="48" spans="3:6" ht="15" customHeight="1" x14ac:dyDescent="0.25">
      <c r="C48" s="9"/>
      <c r="D48" s="7"/>
      <c r="E48" s="7"/>
      <c r="F48" s="8"/>
    </row>
    <row r="49" spans="3:6" ht="15.75" customHeight="1" thickBot="1" x14ac:dyDescent="0.3">
      <c r="C49" s="198"/>
      <c r="D49" s="199"/>
      <c r="E49" s="199"/>
      <c r="F49" s="200"/>
    </row>
    <row r="50" spans="3:6" ht="12.75" customHeight="1" thickTop="1" x14ac:dyDescent="0.25"/>
    <row r="51" spans="3:6" s="201" customFormat="1" x14ac:dyDescent="0.25">
      <c r="C51" s="619" t="s">
        <v>19</v>
      </c>
      <c r="D51" s="620">
        <v>736660</v>
      </c>
      <c r="E51" s="548"/>
      <c r="F51" s="548"/>
    </row>
    <row r="52" spans="3:6" ht="12.75" customHeight="1" thickBot="1" x14ac:dyDescent="0.3">
      <c r="D52" s="1"/>
    </row>
    <row r="53" spans="3:6" ht="39" customHeight="1" thickTop="1" thickBot="1" x14ac:dyDescent="0.3">
      <c r="C53" s="202" t="s">
        <v>20</v>
      </c>
      <c r="D53" s="203"/>
      <c r="E53" s="768" t="s">
        <v>275</v>
      </c>
      <c r="F53" s="688"/>
    </row>
    <row r="54" spans="3:6" ht="20.25" customHeight="1" thickTop="1" thickBot="1" x14ac:dyDescent="0.3">
      <c r="C54" s="204" t="s">
        <v>22</v>
      </c>
      <c r="D54" s="205"/>
      <c r="E54" s="206" t="s">
        <v>276</v>
      </c>
      <c r="F54" s="207" t="s">
        <v>277</v>
      </c>
    </row>
    <row r="55" spans="3:6" ht="15.75" customHeight="1" x14ac:dyDescent="0.25">
      <c r="C55" s="928" t="s">
        <v>548</v>
      </c>
      <c r="D55" s="929"/>
      <c r="E55" s="208">
        <v>749607</v>
      </c>
      <c r="F55" s="209">
        <f>IF(E56&lt;&gt;0,(E55-E56)/E56,"")</f>
        <v>6.2904469942317839E-2</v>
      </c>
    </row>
    <row r="56" spans="3:6" ht="15.75" customHeight="1" x14ac:dyDescent="0.25">
      <c r="C56" s="924" t="s">
        <v>278</v>
      </c>
      <c r="D56" s="925"/>
      <c r="E56" s="208">
        <v>705244</v>
      </c>
      <c r="F56" s="209">
        <f>IF(E57&lt;&gt;0,(E56-E57)/E57,"")</f>
        <v>6.2727446704951798E-2</v>
      </c>
    </row>
    <row r="57" spans="3:6" ht="15" customHeight="1" x14ac:dyDescent="0.25">
      <c r="C57" s="926" t="s">
        <v>336</v>
      </c>
      <c r="D57" s="927"/>
      <c r="E57" s="26">
        <v>663617</v>
      </c>
      <c r="F57" s="159">
        <f t="shared" ref="F57:F64" si="0">IF(E58&lt;&gt;0,(E57-E58)/E58,"")</f>
        <v>4.7621678709166136E-2</v>
      </c>
    </row>
    <row r="58" spans="3:6" ht="14.4" customHeight="1" x14ac:dyDescent="0.25">
      <c r="C58" s="803" t="s">
        <v>279</v>
      </c>
      <c r="D58" s="804"/>
      <c r="E58" s="26">
        <v>633451</v>
      </c>
      <c r="F58" s="159">
        <f t="shared" si="0"/>
        <v>2.2447154681507691E-2</v>
      </c>
    </row>
    <row r="59" spans="3:6" ht="14.4" customHeight="1" x14ac:dyDescent="0.25">
      <c r="C59" s="933" t="s">
        <v>280</v>
      </c>
      <c r="D59" s="934"/>
      <c r="E59" s="26">
        <v>619544</v>
      </c>
      <c r="F59" s="159">
        <f t="shared" si="0"/>
        <v>1.7252056260782535E-3</v>
      </c>
    </row>
    <row r="60" spans="3:6" ht="14.4" customHeight="1" x14ac:dyDescent="0.25">
      <c r="C60" s="774" t="s">
        <v>281</v>
      </c>
      <c r="D60" s="775"/>
      <c r="E60" s="81">
        <v>618477</v>
      </c>
      <c r="F60" s="159">
        <f t="shared" si="0"/>
        <v>5.3022114220231953E-3</v>
      </c>
    </row>
    <row r="61" spans="3:6" ht="14.4" customHeight="1" x14ac:dyDescent="0.25">
      <c r="C61" s="774" t="s">
        <v>282</v>
      </c>
      <c r="D61" s="775"/>
      <c r="E61" s="81">
        <v>615215</v>
      </c>
      <c r="F61" s="159">
        <f t="shared" si="0"/>
        <v>3.4748677582393556E-2</v>
      </c>
    </row>
    <row r="62" spans="3:6" ht="14.4" customHeight="1" x14ac:dyDescent="0.25">
      <c r="C62" s="774" t="s">
        <v>283</v>
      </c>
      <c r="D62" s="775"/>
      <c r="E62" s="81">
        <v>594555</v>
      </c>
      <c r="F62" s="159">
        <f t="shared" si="0"/>
        <v>5.3288453873067895E-2</v>
      </c>
    </row>
    <row r="63" spans="3:6" ht="14.4" customHeight="1" x14ac:dyDescent="0.25">
      <c r="C63" s="774" t="s">
        <v>284</v>
      </c>
      <c r="D63" s="775"/>
      <c r="E63" s="81">
        <v>564475</v>
      </c>
      <c r="F63" s="159">
        <f t="shared" si="0"/>
        <v>6.4185424559839539E-3</v>
      </c>
    </row>
    <row r="64" spans="3:6" ht="14.4" customHeight="1" x14ac:dyDescent="0.25">
      <c r="C64" s="774" t="s">
        <v>285</v>
      </c>
      <c r="D64" s="775"/>
      <c r="E64" s="81">
        <v>560875</v>
      </c>
      <c r="F64" s="159">
        <f t="shared" si="0"/>
        <v>4.8168566623061113E-2</v>
      </c>
    </row>
    <row r="65" spans="3:6" ht="14.4" customHeight="1" thickBot="1" x14ac:dyDescent="0.3">
      <c r="C65" s="935" t="s">
        <v>286</v>
      </c>
      <c r="D65" s="936"/>
      <c r="E65" s="33">
        <v>535100</v>
      </c>
      <c r="F65" s="34"/>
    </row>
    <row r="66" spans="3:6" ht="15" customHeight="1" thickTop="1" x14ac:dyDescent="0.25">
      <c r="C66" s="698" t="s">
        <v>287</v>
      </c>
      <c r="D66" s="698"/>
      <c r="E66" s="698"/>
      <c r="F66" s="698"/>
    </row>
    <row r="67" spans="3:6" ht="14.4" customHeight="1" x14ac:dyDescent="0.25">
      <c r="C67" s="932" t="s">
        <v>36</v>
      </c>
      <c r="D67" s="932"/>
      <c r="E67" s="932"/>
      <c r="F67" s="932"/>
    </row>
    <row r="68" spans="3:6" ht="14.4" customHeight="1" x14ac:dyDescent="0.25">
      <c r="C68" s="932" t="s">
        <v>288</v>
      </c>
      <c r="D68" s="932"/>
      <c r="E68" s="932"/>
      <c r="F68" s="932"/>
    </row>
    <row r="70" spans="3:6" ht="12.75" customHeight="1" x14ac:dyDescent="0.25"/>
    <row r="71" spans="3:6" ht="12.75" customHeight="1" x14ac:dyDescent="0.25"/>
    <row r="72" spans="3:6" ht="12.75" customHeight="1" thickBot="1" x14ac:dyDescent="0.3"/>
    <row r="73" spans="3:6" ht="30.75" customHeight="1" thickTop="1" x14ac:dyDescent="0.25">
      <c r="C73" s="937" t="s">
        <v>275</v>
      </c>
      <c r="D73" s="938"/>
      <c r="E73" s="211" t="s">
        <v>39</v>
      </c>
      <c r="F73" s="212" t="s">
        <v>289</v>
      </c>
    </row>
    <row r="74" spans="3:6" ht="18" customHeight="1" thickBot="1" x14ac:dyDescent="0.35">
      <c r="C74" s="939"/>
      <c r="D74" s="940"/>
      <c r="E74" s="213" t="s">
        <v>290</v>
      </c>
      <c r="F74" s="214" t="s">
        <v>291</v>
      </c>
    </row>
    <row r="75" spans="3:6" ht="14.4" customHeight="1" x14ac:dyDescent="0.25">
      <c r="C75" s="875" t="s">
        <v>40</v>
      </c>
      <c r="D75" s="941"/>
      <c r="E75" s="215">
        <v>475.2</v>
      </c>
      <c r="F75" s="216">
        <f>IF(E75&lt;&gt;0,E55/E75,0)</f>
        <v>1577.4558080808081</v>
      </c>
    </row>
    <row r="76" spans="3:6" ht="15" customHeight="1" thickBot="1" x14ac:dyDescent="0.3">
      <c r="C76" s="942" t="s">
        <v>41</v>
      </c>
      <c r="D76" s="943"/>
      <c r="E76" s="217">
        <v>384.08014099999997</v>
      </c>
      <c r="F76" s="218">
        <f>IF(E76&lt;&gt;0,E55/E76,0)</f>
        <v>1951.6942428950006</v>
      </c>
    </row>
    <row r="77" spans="3:6" ht="15" customHeight="1" thickTop="1" x14ac:dyDescent="0.25">
      <c r="C77" s="911" t="s">
        <v>292</v>
      </c>
      <c r="D77" s="911"/>
      <c r="E77" s="911"/>
      <c r="F77" s="911"/>
    </row>
    <row r="78" spans="3:6" ht="15" customHeight="1" x14ac:dyDescent="0.25">
      <c r="C78" s="219"/>
      <c r="D78" s="220"/>
      <c r="E78" s="220"/>
      <c r="F78" s="220"/>
    </row>
    <row r="79" spans="3:6" ht="12.75" customHeight="1" thickBot="1" x14ac:dyDescent="0.3"/>
    <row r="80" spans="3:6" ht="28.5" customHeight="1" thickTop="1" x14ac:dyDescent="0.25">
      <c r="C80" s="45"/>
      <c r="D80" s="46"/>
      <c r="E80" s="46"/>
      <c r="F80" s="47"/>
    </row>
    <row r="81" spans="3:6" ht="28.5" customHeight="1" x14ac:dyDescent="0.25">
      <c r="C81" s="721" t="s">
        <v>346</v>
      </c>
      <c r="D81" s="722"/>
      <c r="E81" s="722"/>
      <c r="F81" s="723"/>
    </row>
    <row r="82" spans="3:6" ht="14.4" customHeight="1" x14ac:dyDescent="0.25">
      <c r="C82" s="48"/>
      <c r="D82" s="49"/>
      <c r="E82" s="49"/>
      <c r="F82" s="221"/>
    </row>
    <row r="83" spans="3:6" ht="16.5" customHeight="1" x14ac:dyDescent="0.25">
      <c r="C83" s="734" t="s">
        <v>42</v>
      </c>
      <c r="D83" s="735"/>
      <c r="E83" s="735"/>
      <c r="F83" s="736"/>
    </row>
    <row r="84" spans="3:6" ht="14.4" customHeight="1" x14ac:dyDescent="0.25">
      <c r="C84" s="48"/>
      <c r="D84" s="49"/>
      <c r="E84" s="49"/>
      <c r="F84" s="221"/>
    </row>
    <row r="85" spans="3:6" ht="27" customHeight="1" x14ac:dyDescent="0.25">
      <c r="C85" s="721" t="s">
        <v>43</v>
      </c>
      <c r="D85" s="722"/>
      <c r="E85" s="722"/>
      <c r="F85" s="723"/>
    </row>
    <row r="86" spans="3:6" ht="14.4" customHeight="1" x14ac:dyDescent="0.25">
      <c r="C86" s="944" t="s">
        <v>416</v>
      </c>
      <c r="D86" s="747"/>
      <c r="E86" s="747"/>
      <c r="F86" s="748"/>
    </row>
    <row r="87" spans="3:6" ht="14.4" customHeight="1" x14ac:dyDescent="0.25">
      <c r="C87" s="368"/>
      <c r="D87" s="367"/>
      <c r="E87" s="367"/>
      <c r="F87" s="369"/>
    </row>
    <row r="88" spans="3:6" ht="43.5" customHeight="1" x14ac:dyDescent="0.25">
      <c r="C88" s="721"/>
      <c r="D88" s="722"/>
      <c r="E88" s="722"/>
      <c r="F88" s="723"/>
    </row>
    <row r="89" spans="3:6" ht="14.4" customHeight="1" x14ac:dyDescent="0.25">
      <c r="C89" s="901"/>
      <c r="D89" s="902"/>
      <c r="E89" s="902"/>
      <c r="F89" s="903"/>
    </row>
    <row r="90" spans="3:6" ht="30" customHeight="1" x14ac:dyDescent="0.25">
      <c r="C90" s="904" t="s">
        <v>345</v>
      </c>
      <c r="D90" s="905"/>
      <c r="E90" s="905"/>
      <c r="F90" s="906"/>
    </row>
    <row r="91" spans="3:6" ht="29.25" customHeight="1" x14ac:dyDescent="0.25">
      <c r="C91" s="372"/>
      <c r="D91" s="373"/>
      <c r="E91" s="373"/>
      <c r="F91" s="374"/>
    </row>
    <row r="92" spans="3:6" ht="27" customHeight="1" x14ac:dyDescent="0.25">
      <c r="C92" s="721" t="s">
        <v>45</v>
      </c>
      <c r="D92" s="722"/>
      <c r="E92" s="722"/>
      <c r="F92" s="723"/>
    </row>
    <row r="93" spans="3:6" ht="15" customHeight="1" x14ac:dyDescent="0.25">
      <c r="C93" s="372"/>
      <c r="D93" s="373"/>
      <c r="E93" s="373"/>
      <c r="F93" s="374"/>
    </row>
    <row r="94" spans="3:6" ht="14.4" customHeight="1" x14ac:dyDescent="0.25">
      <c r="C94" s="743" t="s">
        <v>46</v>
      </c>
      <c r="D94" s="744"/>
      <c r="E94" s="744"/>
      <c r="F94" s="745"/>
    </row>
    <row r="95" spans="3:6" ht="12.75" customHeight="1" thickBot="1" x14ac:dyDescent="0.3">
      <c r="C95" s="727"/>
      <c r="D95" s="728"/>
      <c r="E95" s="728"/>
      <c r="F95" s="907"/>
    </row>
    <row r="96" spans="3:6" ht="13.65" customHeight="1" thickTop="1" x14ac:dyDescent="0.25"/>
    <row r="97" spans="3:6" ht="13.65" customHeight="1" thickBot="1" x14ac:dyDescent="0.3"/>
    <row r="98" spans="3:6" ht="39" customHeight="1" thickTop="1" thickBot="1" x14ac:dyDescent="0.3">
      <c r="C98" s="379" t="s">
        <v>47</v>
      </c>
      <c r="D98" s="908" t="s">
        <v>275</v>
      </c>
      <c r="E98" s="909"/>
      <c r="F98" s="910"/>
    </row>
    <row r="99" spans="3:6" ht="20.25" customHeight="1" thickTop="1" thickBot="1" x14ac:dyDescent="0.3">
      <c r="C99" s="380" t="s">
        <v>340</v>
      </c>
      <c r="D99" s="501" t="s">
        <v>313</v>
      </c>
      <c r="E99" s="207" t="s">
        <v>152</v>
      </c>
      <c r="F99" s="207" t="s">
        <v>153</v>
      </c>
    </row>
    <row r="100" spans="3:6" ht="14.4" customHeight="1" x14ac:dyDescent="0.25">
      <c r="C100" s="223" t="s">
        <v>50</v>
      </c>
      <c r="D100" s="178">
        <v>20120</v>
      </c>
      <c r="E100" s="224">
        <v>19595</v>
      </c>
      <c r="F100" s="100">
        <f t="shared" ref="F100:F120" si="1">IF((D$121+E$121)&lt;&gt;0,(D100+E100)/(D$121+E$121),0)</f>
        <v>5.3911520762349494E-2</v>
      </c>
    </row>
    <row r="101" spans="3:6" ht="14.4" customHeight="1" x14ac:dyDescent="0.25">
      <c r="C101" s="225" t="s">
        <v>51</v>
      </c>
      <c r="D101" s="333">
        <v>21820</v>
      </c>
      <c r="E101" s="226">
        <v>20400</v>
      </c>
      <c r="F101" s="66">
        <f t="shared" si="1"/>
        <v>5.7311957864444055E-2</v>
      </c>
    </row>
    <row r="102" spans="3:6" ht="14.4" customHeight="1" x14ac:dyDescent="0.25">
      <c r="C102" s="225" t="s">
        <v>52</v>
      </c>
      <c r="D102" s="333">
        <v>21810</v>
      </c>
      <c r="E102" s="226">
        <v>20370</v>
      </c>
      <c r="F102" s="66">
        <f t="shared" si="1"/>
        <v>5.7257659467604222E-2</v>
      </c>
    </row>
    <row r="103" spans="3:6" ht="14.4" customHeight="1" x14ac:dyDescent="0.25">
      <c r="C103" s="225" t="s">
        <v>53</v>
      </c>
      <c r="D103" s="333">
        <v>21470</v>
      </c>
      <c r="E103" s="226">
        <v>20615</v>
      </c>
      <c r="F103" s="66">
        <f t="shared" si="1"/>
        <v>5.7128700775109613E-2</v>
      </c>
    </row>
    <row r="104" spans="3:6" ht="14.4" customHeight="1" x14ac:dyDescent="0.25">
      <c r="C104" s="225" t="s">
        <v>54</v>
      </c>
      <c r="D104" s="333">
        <v>29890</v>
      </c>
      <c r="E104" s="226">
        <v>26125</v>
      </c>
      <c r="F104" s="66">
        <f t="shared" si="1"/>
        <v>7.6038117474581557E-2</v>
      </c>
    </row>
    <row r="105" spans="3:6" ht="14.4" customHeight="1" x14ac:dyDescent="0.25">
      <c r="C105" s="225" t="s">
        <v>55</v>
      </c>
      <c r="D105" s="333">
        <v>28095</v>
      </c>
      <c r="E105" s="226">
        <v>26610</v>
      </c>
      <c r="F105" s="66">
        <f t="shared" si="1"/>
        <v>7.4259844978077028E-2</v>
      </c>
    </row>
    <row r="106" spans="3:6" ht="14.4" customHeight="1" x14ac:dyDescent="0.25">
      <c r="C106" s="225" t="s">
        <v>56</v>
      </c>
      <c r="D106" s="333">
        <v>27330</v>
      </c>
      <c r="E106" s="226">
        <v>27280</v>
      </c>
      <c r="F106" s="66">
        <f t="shared" si="1"/>
        <v>7.4130886285582412E-2</v>
      </c>
    </row>
    <row r="107" spans="3:6" ht="14.4" customHeight="1" x14ac:dyDescent="0.25">
      <c r="C107" s="225" t="s">
        <v>57</v>
      </c>
      <c r="D107" s="333">
        <v>26320</v>
      </c>
      <c r="E107" s="226">
        <v>27220</v>
      </c>
      <c r="F107" s="66">
        <f t="shared" si="1"/>
        <v>7.2678404170116881E-2</v>
      </c>
    </row>
    <row r="108" spans="3:6" ht="14.4" customHeight="1" x14ac:dyDescent="0.25">
      <c r="C108" s="225" t="s">
        <v>58</v>
      </c>
      <c r="D108" s="333">
        <v>23850</v>
      </c>
      <c r="E108" s="226">
        <v>25775</v>
      </c>
      <c r="F108" s="66">
        <f t="shared" si="1"/>
        <v>6.7363948579418187E-2</v>
      </c>
    </row>
    <row r="109" spans="3:6" ht="14.4" customHeight="1" x14ac:dyDescent="0.25">
      <c r="C109" s="225" t="s">
        <v>59</v>
      </c>
      <c r="D109" s="333">
        <v>23210</v>
      </c>
      <c r="E109" s="226">
        <v>23200</v>
      </c>
      <c r="F109" s="66">
        <f t="shared" si="1"/>
        <v>6.2999714933416592E-2</v>
      </c>
    </row>
    <row r="110" spans="3:6" ht="14.4" customHeight="1" x14ac:dyDescent="0.25">
      <c r="C110" s="225" t="s">
        <v>60</v>
      </c>
      <c r="D110" s="333">
        <v>21570</v>
      </c>
      <c r="E110" s="226">
        <v>22550</v>
      </c>
      <c r="F110" s="66">
        <f t="shared" si="1"/>
        <v>5.9891131714336132E-2</v>
      </c>
    </row>
    <row r="111" spans="3:6" ht="14.4" customHeight="1" x14ac:dyDescent="0.25">
      <c r="C111" s="225" t="s">
        <v>61</v>
      </c>
      <c r="D111" s="333">
        <v>23490</v>
      </c>
      <c r="E111" s="226">
        <v>24105</v>
      </c>
      <c r="F111" s="66">
        <f t="shared" si="1"/>
        <v>6.4608304939796649E-2</v>
      </c>
    </row>
    <row r="112" spans="3:6" ht="14.4" customHeight="1" x14ac:dyDescent="0.25">
      <c r="C112" s="225" t="s">
        <v>62</v>
      </c>
      <c r="D112" s="333">
        <v>21905</v>
      </c>
      <c r="E112" s="226">
        <v>23150</v>
      </c>
      <c r="F112" s="66">
        <f t="shared" si="1"/>
        <v>6.1160356740467235E-2</v>
      </c>
    </row>
    <row r="113" spans="1:6" ht="14.4" customHeight="1" x14ac:dyDescent="0.25">
      <c r="C113" s="225" t="s">
        <v>351</v>
      </c>
      <c r="D113" s="333">
        <v>18115</v>
      </c>
      <c r="E113" s="226">
        <v>20965</v>
      </c>
      <c r="F113" s="66">
        <f t="shared" si="1"/>
        <v>5.3049533712517138E-2</v>
      </c>
    </row>
    <row r="114" spans="1:6" ht="14.4" customHeight="1" x14ac:dyDescent="0.25">
      <c r="C114" s="225" t="s">
        <v>352</v>
      </c>
      <c r="D114" s="333">
        <v>14670</v>
      </c>
      <c r="E114" s="226">
        <v>17800</v>
      </c>
      <c r="F114" s="66">
        <f t="shared" si="1"/>
        <v>4.4076723634734687E-2</v>
      </c>
    </row>
    <row r="115" spans="1:6" ht="14.4" customHeight="1" x14ac:dyDescent="0.25">
      <c r="C115" s="225" t="s">
        <v>353</v>
      </c>
      <c r="D115" s="333">
        <v>9520</v>
      </c>
      <c r="E115" s="226">
        <v>11895</v>
      </c>
      <c r="F115" s="66">
        <f t="shared" si="1"/>
        <v>2.9070004208125756E-2</v>
      </c>
    </row>
    <row r="116" spans="1:6" ht="14.4" customHeight="1" x14ac:dyDescent="0.25">
      <c r="C116" s="225" t="s">
        <v>354</v>
      </c>
      <c r="D116" s="333">
        <v>5755</v>
      </c>
      <c r="E116" s="226">
        <v>8020</v>
      </c>
      <c r="F116" s="66">
        <f t="shared" si="1"/>
        <v>1.8699010411717593E-2</v>
      </c>
    </row>
    <row r="117" spans="1:6" ht="14.4" customHeight="1" x14ac:dyDescent="0.25">
      <c r="C117" s="227" t="s">
        <v>393</v>
      </c>
      <c r="D117" s="334">
        <v>3290</v>
      </c>
      <c r="E117" s="268">
        <v>4655</v>
      </c>
      <c r="F117" s="66">
        <f t="shared" si="1"/>
        <v>1.0785019072311891E-2</v>
      </c>
    </row>
    <row r="118" spans="1:6" ht="14.4" customHeight="1" x14ac:dyDescent="0.25">
      <c r="C118" s="227" t="s">
        <v>394</v>
      </c>
      <c r="D118" s="334">
        <v>1180</v>
      </c>
      <c r="E118" s="268">
        <v>2115</v>
      </c>
      <c r="F118" s="66">
        <f t="shared" si="1"/>
        <v>4.4728304396812685E-3</v>
      </c>
    </row>
    <row r="119" spans="1:6" ht="14.4" customHeight="1" x14ac:dyDescent="0.25">
      <c r="C119" s="227" t="s">
        <v>395</v>
      </c>
      <c r="D119" s="334">
        <v>210</v>
      </c>
      <c r="E119" s="268">
        <v>545</v>
      </c>
      <c r="F119" s="66">
        <f t="shared" si="1"/>
        <v>1.0248822403518536E-3</v>
      </c>
    </row>
    <row r="120" spans="1:6" ht="14.4" customHeight="1" thickBot="1" x14ac:dyDescent="0.3">
      <c r="C120" s="227" t="s">
        <v>408</v>
      </c>
      <c r="D120" s="105">
        <v>15</v>
      </c>
      <c r="E120" s="228">
        <v>45</v>
      </c>
      <c r="F120" s="102">
        <f t="shared" si="1"/>
        <v>8.144759525974996E-5</v>
      </c>
    </row>
    <row r="121" spans="1:6" ht="15.75" customHeight="1" thickBot="1" x14ac:dyDescent="0.3">
      <c r="C121" s="229" t="s">
        <v>67</v>
      </c>
      <c r="D121" s="230">
        <f>SUM(D100:D120)</f>
        <v>363635</v>
      </c>
      <c r="E121" s="231">
        <f>SUM(E100:E120)</f>
        <v>373035</v>
      </c>
      <c r="F121" s="232">
        <f>SUM(F100:F120)</f>
        <v>0.99999999999999989</v>
      </c>
    </row>
    <row r="122" spans="1:6" ht="15" customHeight="1" thickTop="1" x14ac:dyDescent="0.25">
      <c r="C122" s="911" t="s">
        <v>347</v>
      </c>
      <c r="D122" s="911"/>
      <c r="E122" s="911"/>
      <c r="F122" s="911"/>
    </row>
    <row r="123" spans="1:6" ht="12.75" customHeight="1" x14ac:dyDescent="0.25">
      <c r="C123" s="76"/>
    </row>
    <row r="124" spans="1:6" ht="12.75" customHeight="1" x14ac:dyDescent="0.25"/>
    <row r="125" spans="1:6" ht="12.75" customHeight="1" x14ac:dyDescent="0.25"/>
    <row r="126" spans="1:6" ht="12.75" customHeight="1" thickBot="1" x14ac:dyDescent="0.3"/>
    <row r="127" spans="1:6" s="233" customFormat="1" ht="39" customHeight="1" thickTop="1" thickBot="1" x14ac:dyDescent="0.3">
      <c r="A127" s="471"/>
      <c r="B127" s="471"/>
      <c r="C127" s="896" t="s">
        <v>68</v>
      </c>
      <c r="D127" s="688"/>
      <c r="E127" s="768" t="s">
        <v>275</v>
      </c>
      <c r="F127" s="769"/>
    </row>
    <row r="128" spans="1:6" s="233" customFormat="1" ht="20.25" customHeight="1" thickTop="1" thickBot="1" x14ac:dyDescent="0.3">
      <c r="A128" s="471"/>
      <c r="B128" s="471"/>
      <c r="C128" s="386" t="s">
        <v>69</v>
      </c>
      <c r="D128" s="386"/>
      <c r="E128" s="234" t="s">
        <v>70</v>
      </c>
      <c r="F128" s="207" t="s">
        <v>48</v>
      </c>
    </row>
    <row r="129" spans="1:6" s="233" customFormat="1" ht="14.4" customHeight="1" x14ac:dyDescent="0.25">
      <c r="A129" s="471"/>
      <c r="B129" s="471"/>
      <c r="C129" s="772" t="s">
        <v>293</v>
      </c>
      <c r="D129" s="773"/>
      <c r="E129" s="26">
        <v>651645</v>
      </c>
      <c r="F129" s="235">
        <f>IF(E$133&lt;&gt;0,E129/E$133,0)</f>
        <v>0.88458797418093704</v>
      </c>
    </row>
    <row r="130" spans="1:6" s="233" customFormat="1" ht="14.4" customHeight="1" x14ac:dyDescent="0.25">
      <c r="A130" s="471"/>
      <c r="B130" s="471"/>
      <c r="C130" s="774" t="s">
        <v>417</v>
      </c>
      <c r="D130" s="775"/>
      <c r="E130" s="333">
        <v>71440</v>
      </c>
      <c r="F130" s="159">
        <f>IF(E$133&lt;&gt;0,E130/E$133,0)</f>
        <v>9.6977594971934325E-2</v>
      </c>
    </row>
    <row r="131" spans="1:6" s="233" customFormat="1" ht="14.4" customHeight="1" x14ac:dyDescent="0.25">
      <c r="A131" s="471"/>
      <c r="B131" s="471"/>
      <c r="C131" s="774" t="s">
        <v>294</v>
      </c>
      <c r="D131" s="775"/>
      <c r="E131" s="333">
        <v>12350</v>
      </c>
      <c r="F131" s="27">
        <f>IF(E$133&lt;&gt;0,E131/E$133,0)</f>
        <v>1.6764743811637582E-2</v>
      </c>
    </row>
    <row r="132" spans="1:6" s="233" customFormat="1" ht="15" customHeight="1" thickBot="1" x14ac:dyDescent="0.3">
      <c r="A132" s="471"/>
      <c r="B132" s="471"/>
      <c r="C132" s="776" t="s">
        <v>295</v>
      </c>
      <c r="D132" s="777"/>
      <c r="E132" s="333">
        <v>1230</v>
      </c>
      <c r="F132" s="27">
        <f>IF(E$133&lt;&gt;0,E132/E$133,0)</f>
        <v>1.6696870354910305E-3</v>
      </c>
    </row>
    <row r="133" spans="1:6" s="233" customFormat="1" ht="15.75" customHeight="1" thickBot="1" x14ac:dyDescent="0.3">
      <c r="A133" s="471"/>
      <c r="B133" s="471"/>
      <c r="C133" s="801" t="s">
        <v>67</v>
      </c>
      <c r="D133" s="802"/>
      <c r="E133" s="240">
        <f>SUM(E129:E132)</f>
        <v>736665</v>
      </c>
      <c r="F133" s="241">
        <f>SUM(F129:F132)</f>
        <v>1</v>
      </c>
    </row>
    <row r="134" spans="1:6" ht="12.75" customHeight="1" thickTop="1" x14ac:dyDescent="0.25"/>
    <row r="135" spans="1:6" ht="12.75" customHeight="1" thickBot="1" x14ac:dyDescent="0.3"/>
    <row r="136" spans="1:6" s="233" customFormat="1" ht="20.25" customHeight="1" thickTop="1" thickBot="1" x14ac:dyDescent="0.3">
      <c r="A136" s="471"/>
      <c r="B136" s="471"/>
      <c r="C136" s="386" t="s">
        <v>397</v>
      </c>
      <c r="D136" s="234" t="s">
        <v>70</v>
      </c>
      <c r="E136" s="242" t="s">
        <v>48</v>
      </c>
      <c r="F136" s="243" t="s">
        <v>49</v>
      </c>
    </row>
    <row r="137" spans="1:6" s="233" customFormat="1" ht="14.4" customHeight="1" x14ac:dyDescent="0.25">
      <c r="A137" s="471"/>
      <c r="B137" s="471"/>
      <c r="C137" s="210" t="s">
        <v>77</v>
      </c>
      <c r="D137" s="178">
        <v>44975</v>
      </c>
      <c r="E137" s="244">
        <f t="shared" ref="E137:E167" si="2">IF(D$168&lt;&gt;0,D137/D$168,0)</f>
        <v>0.23148982165375609</v>
      </c>
      <c r="F137" s="66">
        <f t="shared" ref="F137:F167" si="3">IF(D$51&lt;&gt;0,D137/D$51,0)</f>
        <v>6.1052588711210054E-2</v>
      </c>
    </row>
    <row r="138" spans="1:6" s="233" customFormat="1" ht="14.4" customHeight="1" x14ac:dyDescent="0.25">
      <c r="A138" s="471"/>
      <c r="B138" s="471"/>
      <c r="C138" s="236" t="s">
        <v>400</v>
      </c>
      <c r="D138" s="333">
        <v>30855</v>
      </c>
      <c r="E138" s="244">
        <f t="shared" si="2"/>
        <v>0.15881308387163187</v>
      </c>
      <c r="F138" s="66">
        <f t="shared" si="3"/>
        <v>4.1884994434338775E-2</v>
      </c>
    </row>
    <row r="139" spans="1:6" s="233" customFormat="1" ht="14.4" customHeight="1" x14ac:dyDescent="0.25">
      <c r="A139" s="471"/>
      <c r="B139" s="471"/>
      <c r="C139" s="101" t="s">
        <v>88</v>
      </c>
      <c r="D139" s="334">
        <v>11085</v>
      </c>
      <c r="E139" s="244">
        <f t="shared" si="2"/>
        <v>5.7055356821164784E-2</v>
      </c>
      <c r="F139" s="66">
        <f t="shared" si="3"/>
        <v>1.5047647490022534E-2</v>
      </c>
    </row>
    <row r="140" spans="1:6" s="233" customFormat="1" ht="14.4" customHeight="1" x14ac:dyDescent="0.25">
      <c r="A140" s="471"/>
      <c r="B140" s="471"/>
      <c r="C140" s="101" t="s">
        <v>78</v>
      </c>
      <c r="D140" s="334">
        <v>8145</v>
      </c>
      <c r="E140" s="244">
        <f t="shared" si="2"/>
        <v>4.1922948246133261E-2</v>
      </c>
      <c r="F140" s="66">
        <f t="shared" si="3"/>
        <v>1.1056661146254717E-2</v>
      </c>
    </row>
    <row r="141" spans="1:6" s="233" customFormat="1" ht="14.4" customHeight="1" x14ac:dyDescent="0.25">
      <c r="A141" s="471"/>
      <c r="B141" s="471"/>
      <c r="C141" s="101" t="s">
        <v>80</v>
      </c>
      <c r="D141" s="334">
        <v>7715</v>
      </c>
      <c r="E141" s="244">
        <f t="shared" si="2"/>
        <v>3.9709704815091229E-2</v>
      </c>
      <c r="F141" s="66">
        <f t="shared" si="3"/>
        <v>1.0472945456519969E-2</v>
      </c>
    </row>
    <row r="142" spans="1:6" s="233" customFormat="1" ht="14.4" customHeight="1" x14ac:dyDescent="0.25">
      <c r="A142" s="471"/>
      <c r="B142" s="471"/>
      <c r="C142" s="101" t="s">
        <v>82</v>
      </c>
      <c r="D142" s="334">
        <v>6165</v>
      </c>
      <c r="E142" s="244">
        <f t="shared" si="2"/>
        <v>3.1731734307846718E-2</v>
      </c>
      <c r="F142" s="66">
        <f t="shared" si="3"/>
        <v>8.368854016778433E-3</v>
      </c>
    </row>
    <row r="143" spans="1:6" s="233" customFormat="1" ht="14.4" customHeight="1" x14ac:dyDescent="0.25">
      <c r="A143" s="471"/>
      <c r="B143" s="471"/>
      <c r="C143" s="101" t="s">
        <v>551</v>
      </c>
      <c r="D143" s="334">
        <v>6095</v>
      </c>
      <c r="E143" s="244">
        <f t="shared" si="2"/>
        <v>3.1371438865584064E-2</v>
      </c>
      <c r="F143" s="66">
        <f t="shared" si="3"/>
        <v>8.2738305324030082E-3</v>
      </c>
    </row>
    <row r="144" spans="1:6" s="233" customFormat="1" ht="14.4" customHeight="1" x14ac:dyDescent="0.25">
      <c r="A144" s="471"/>
      <c r="B144" s="471"/>
      <c r="C144" s="101" t="s">
        <v>79</v>
      </c>
      <c r="D144" s="334">
        <v>5875</v>
      </c>
      <c r="E144" s="244">
        <f t="shared" si="2"/>
        <v>3.0239081761330004E-2</v>
      </c>
      <c r="F144" s="66">
        <f t="shared" si="3"/>
        <v>7.9751852957945322E-3</v>
      </c>
    </row>
    <row r="145" spans="1:6" s="233" customFormat="1" ht="14.4" customHeight="1" x14ac:dyDescent="0.25">
      <c r="A145" s="471"/>
      <c r="B145" s="471"/>
      <c r="C145" s="101" t="s">
        <v>86</v>
      </c>
      <c r="D145" s="334">
        <v>5700</v>
      </c>
      <c r="E145" s="244">
        <f t="shared" si="2"/>
        <v>2.9338343155673366E-2</v>
      </c>
      <c r="F145" s="66">
        <f t="shared" si="3"/>
        <v>7.7376265848559719E-3</v>
      </c>
    </row>
    <row r="146" spans="1:6" s="233" customFormat="1" ht="14.4" customHeight="1" x14ac:dyDescent="0.25">
      <c r="A146" s="471"/>
      <c r="B146" s="471"/>
      <c r="C146" s="101" t="s">
        <v>83</v>
      </c>
      <c r="D146" s="334">
        <v>5560</v>
      </c>
      <c r="E146" s="244">
        <f t="shared" si="2"/>
        <v>2.8617752271148055E-2</v>
      </c>
      <c r="F146" s="66">
        <f t="shared" si="3"/>
        <v>7.5475796161051231E-3</v>
      </c>
    </row>
    <row r="147" spans="1:6" s="233" customFormat="1" ht="14.4" customHeight="1" x14ac:dyDescent="0.25">
      <c r="A147" s="471"/>
      <c r="B147" s="471"/>
      <c r="C147" s="101" t="s">
        <v>85</v>
      </c>
      <c r="D147" s="334">
        <v>4475</v>
      </c>
      <c r="E147" s="244">
        <f t="shared" si="2"/>
        <v>2.3033172916076896E-2</v>
      </c>
      <c r="F147" s="66">
        <f t="shared" si="3"/>
        <v>6.0747156082860479E-3</v>
      </c>
    </row>
    <row r="148" spans="1:6" s="233" customFormat="1" ht="14.4" customHeight="1" x14ac:dyDescent="0.25">
      <c r="A148" s="471"/>
      <c r="B148" s="471"/>
      <c r="C148" s="101" t="s">
        <v>81</v>
      </c>
      <c r="D148" s="334">
        <v>4115</v>
      </c>
      <c r="E148" s="244">
        <f t="shared" si="2"/>
        <v>2.1180224927297528E-2</v>
      </c>
      <c r="F148" s="66">
        <f t="shared" si="3"/>
        <v>5.5860234029267231E-3</v>
      </c>
    </row>
    <row r="149" spans="1:6" s="233" customFormat="1" ht="14.4" customHeight="1" x14ac:dyDescent="0.25">
      <c r="A149" s="471"/>
      <c r="B149" s="471"/>
      <c r="C149" s="101" t="s">
        <v>90</v>
      </c>
      <c r="D149" s="333">
        <v>3380</v>
      </c>
      <c r="E149" s="244">
        <f t="shared" si="2"/>
        <v>1.7397122783539644E-2</v>
      </c>
      <c r="F149" s="66">
        <f t="shared" si="3"/>
        <v>4.5882768169847694E-3</v>
      </c>
    </row>
    <row r="150" spans="1:6" s="233" customFormat="1" ht="14.4" customHeight="1" x14ac:dyDescent="0.25">
      <c r="A150" s="471"/>
      <c r="B150" s="471"/>
      <c r="C150" s="101" t="s">
        <v>91</v>
      </c>
      <c r="D150" s="333">
        <v>3225</v>
      </c>
      <c r="E150" s="244">
        <f t="shared" si="2"/>
        <v>1.6599325732815196E-2</v>
      </c>
      <c r="F150" s="66">
        <f t="shared" si="3"/>
        <v>4.3778676730106157E-3</v>
      </c>
    </row>
    <row r="151" spans="1:6" s="233" customFormat="1" ht="14.4" customHeight="1" x14ac:dyDescent="0.25">
      <c r="A151" s="471"/>
      <c r="B151" s="471"/>
      <c r="C151" s="101" t="s">
        <v>87</v>
      </c>
      <c r="D151" s="333">
        <v>3115</v>
      </c>
      <c r="E151" s="244">
        <f t="shared" si="2"/>
        <v>1.6033147180688163E-2</v>
      </c>
      <c r="F151" s="66">
        <f t="shared" si="3"/>
        <v>4.2285450547063777E-3</v>
      </c>
    </row>
    <row r="152" spans="1:6" s="233" customFormat="1" ht="14.4" customHeight="1" x14ac:dyDescent="0.25">
      <c r="A152" s="471"/>
      <c r="B152" s="471"/>
      <c r="C152" s="101" t="s">
        <v>94</v>
      </c>
      <c r="D152" s="333">
        <v>3090</v>
      </c>
      <c r="E152" s="244">
        <f t="shared" si="2"/>
        <v>1.5904470237022929E-2</v>
      </c>
      <c r="F152" s="66">
        <f t="shared" si="3"/>
        <v>4.1946080960008686E-3</v>
      </c>
    </row>
    <row r="153" spans="1:6" s="233" customFormat="1" ht="14.4" customHeight="1" x14ac:dyDescent="0.25">
      <c r="A153" s="471"/>
      <c r="B153" s="471"/>
      <c r="C153" s="101" t="s">
        <v>95</v>
      </c>
      <c r="D153" s="333">
        <v>2885</v>
      </c>
      <c r="E153" s="244">
        <f t="shared" si="2"/>
        <v>1.4849319298968012E-2</v>
      </c>
      <c r="F153" s="66">
        <f t="shared" si="3"/>
        <v>3.9163250346156975E-3</v>
      </c>
    </row>
    <row r="154" spans="1:6" s="233" customFormat="1" ht="14.4" customHeight="1" x14ac:dyDescent="0.25">
      <c r="A154" s="471"/>
      <c r="B154" s="471"/>
      <c r="C154" s="101" t="s">
        <v>84</v>
      </c>
      <c r="D154" s="333">
        <v>2860</v>
      </c>
      <c r="E154" s="244">
        <f t="shared" si="2"/>
        <v>1.4720642355302778E-2</v>
      </c>
      <c r="F154" s="66">
        <f t="shared" si="3"/>
        <v>3.8823880759101892E-3</v>
      </c>
    </row>
    <row r="155" spans="1:6" s="233" customFormat="1" ht="14.4" customHeight="1" x14ac:dyDescent="0.25">
      <c r="A155" s="471"/>
      <c r="B155" s="471"/>
      <c r="C155" s="101" t="s">
        <v>401</v>
      </c>
      <c r="D155" s="333">
        <v>1930</v>
      </c>
      <c r="E155" s="244">
        <f t="shared" si="2"/>
        <v>9.9338600509560702E-3</v>
      </c>
      <c r="F155" s="66">
        <f t="shared" si="3"/>
        <v>2.6199332120652678E-3</v>
      </c>
    </row>
    <row r="156" spans="1:6" s="233" customFormat="1" ht="14.4" customHeight="1" x14ac:dyDescent="0.25">
      <c r="A156" s="471"/>
      <c r="B156" s="471"/>
      <c r="C156" s="101" t="s">
        <v>92</v>
      </c>
      <c r="D156" s="333">
        <v>1715</v>
      </c>
      <c r="E156" s="244">
        <f t="shared" si="2"/>
        <v>8.8272383354350576E-3</v>
      </c>
      <c r="F156" s="66">
        <f t="shared" si="3"/>
        <v>2.3280753671978934E-3</v>
      </c>
    </row>
    <row r="157" spans="1:6" s="233" customFormat="1" ht="14.4" customHeight="1" x14ac:dyDescent="0.25">
      <c r="A157" s="471"/>
      <c r="B157" s="471"/>
      <c r="C157" s="101" t="s">
        <v>402</v>
      </c>
      <c r="D157" s="333">
        <v>1405</v>
      </c>
      <c r="E157" s="244">
        <f t="shared" si="2"/>
        <v>7.231644233986154E-3</v>
      </c>
      <c r="F157" s="66">
        <f t="shared" si="3"/>
        <v>1.9072570792495859E-3</v>
      </c>
    </row>
    <row r="158" spans="1:6" s="233" customFormat="1" ht="14.4" customHeight="1" x14ac:dyDescent="0.25">
      <c r="A158" s="471"/>
      <c r="B158" s="471"/>
      <c r="C158" s="101" t="s">
        <v>96</v>
      </c>
      <c r="D158" s="333">
        <v>1380</v>
      </c>
      <c r="E158" s="244">
        <f t="shared" si="2"/>
        <v>7.10296729032092E-3</v>
      </c>
      <c r="F158" s="66">
        <f t="shared" si="3"/>
        <v>1.8733201205440773E-3</v>
      </c>
    </row>
    <row r="159" spans="1:6" s="233" customFormat="1" ht="14.4" customHeight="1" x14ac:dyDescent="0.25">
      <c r="A159" s="471"/>
      <c r="B159" s="471"/>
      <c r="C159" s="101" t="s">
        <v>552</v>
      </c>
      <c r="D159" s="333">
        <v>1310</v>
      </c>
      <c r="E159" s="244">
        <f t="shared" si="2"/>
        <v>6.7426718480582647E-3</v>
      </c>
      <c r="F159" s="66">
        <f t="shared" si="3"/>
        <v>1.7782966361686531E-3</v>
      </c>
    </row>
    <row r="160" spans="1:6" s="233" customFormat="1" ht="14.4" customHeight="1" x14ac:dyDescent="0.25">
      <c r="A160" s="471"/>
      <c r="B160" s="471"/>
      <c r="C160" s="101" t="s">
        <v>553</v>
      </c>
      <c r="D160" s="334">
        <v>1185</v>
      </c>
      <c r="E160" s="244">
        <f t="shared" si="2"/>
        <v>6.099287129732095E-3</v>
      </c>
      <c r="F160" s="66">
        <f t="shared" si="3"/>
        <v>1.6086118426411099E-3</v>
      </c>
    </row>
    <row r="161" spans="1:6" s="233" customFormat="1" ht="14.4" customHeight="1" x14ac:dyDescent="0.25">
      <c r="A161" s="471"/>
      <c r="B161" s="471"/>
      <c r="C161" s="101" t="s">
        <v>97</v>
      </c>
      <c r="D161" s="334">
        <v>1125</v>
      </c>
      <c r="E161" s="244">
        <f t="shared" si="2"/>
        <v>5.7904624649355325E-3</v>
      </c>
      <c r="F161" s="66">
        <f t="shared" si="3"/>
        <v>1.527163141747889E-3</v>
      </c>
    </row>
    <row r="162" spans="1:6" s="233" customFormat="1" ht="14.4" customHeight="1" x14ac:dyDescent="0.25">
      <c r="A162" s="471"/>
      <c r="B162" s="471"/>
      <c r="C162" s="101" t="s">
        <v>89</v>
      </c>
      <c r="D162" s="334">
        <v>1070</v>
      </c>
      <c r="E162" s="244">
        <f t="shared" si="2"/>
        <v>5.5073731888720182E-3</v>
      </c>
      <c r="F162" s="66">
        <f t="shared" si="3"/>
        <v>1.45250183259577E-3</v>
      </c>
    </row>
    <row r="163" spans="1:6" s="233" customFormat="1" ht="14.4" customHeight="1" x14ac:dyDescent="0.25">
      <c r="A163" s="471"/>
      <c r="B163" s="471"/>
      <c r="C163" s="101" t="s">
        <v>554</v>
      </c>
      <c r="D163" s="334">
        <v>1005</v>
      </c>
      <c r="E163" s="244">
        <f t="shared" si="2"/>
        <v>5.1728131353424092E-3</v>
      </c>
      <c r="F163" s="66">
        <f t="shared" si="3"/>
        <v>1.3642657399614475E-3</v>
      </c>
    </row>
    <row r="164" spans="1:6" s="233" customFormat="1" ht="14.4" customHeight="1" x14ac:dyDescent="0.25">
      <c r="A164" s="471"/>
      <c r="B164" s="471"/>
      <c r="C164" s="101" t="s">
        <v>93</v>
      </c>
      <c r="D164" s="334">
        <v>990</v>
      </c>
      <c r="E164" s="244">
        <f t="shared" si="2"/>
        <v>5.095606969143269E-3</v>
      </c>
      <c r="F164" s="66">
        <f t="shared" si="3"/>
        <v>1.3439035647381423E-3</v>
      </c>
    </row>
    <row r="165" spans="1:6" s="233" customFormat="1" ht="14.4" customHeight="1" x14ac:dyDescent="0.25">
      <c r="A165" s="471"/>
      <c r="B165" s="471"/>
      <c r="C165" s="101" t="s">
        <v>555</v>
      </c>
      <c r="D165" s="334">
        <v>970</v>
      </c>
      <c r="E165" s="244">
        <f t="shared" si="2"/>
        <v>4.9926654142110815E-3</v>
      </c>
      <c r="F165" s="66">
        <f t="shared" si="3"/>
        <v>1.3167539977737355E-3</v>
      </c>
    </row>
    <row r="166" spans="1:6" s="233" customFormat="1" ht="14.4" customHeight="1" x14ac:dyDescent="0.25">
      <c r="A166" s="471"/>
      <c r="B166" s="471"/>
      <c r="C166" s="101" t="s">
        <v>556</v>
      </c>
      <c r="D166" s="334">
        <v>870</v>
      </c>
      <c r="E166" s="244">
        <f t="shared" si="2"/>
        <v>4.4779576395501458E-3</v>
      </c>
      <c r="F166" s="66">
        <f t="shared" si="3"/>
        <v>1.1810061629517008E-3</v>
      </c>
    </row>
    <row r="167" spans="1:6" s="233" customFormat="1" ht="17.25" customHeight="1" thickBot="1" x14ac:dyDescent="0.3">
      <c r="A167" s="471"/>
      <c r="B167" s="471"/>
      <c r="C167" s="210" t="s">
        <v>296</v>
      </c>
      <c r="D167" s="176">
        <v>20015</v>
      </c>
      <c r="E167" s="244">
        <f t="shared" si="2"/>
        <v>0.1030187610983864</v>
      </c>
      <c r="F167" s="66">
        <f t="shared" si="3"/>
        <v>2.7169929139630223E-2</v>
      </c>
    </row>
    <row r="168" spans="1:6" s="233" customFormat="1" ht="15.75" customHeight="1" thickBot="1" x14ac:dyDescent="0.3">
      <c r="A168" s="471"/>
      <c r="B168" s="471"/>
      <c r="C168" s="229" t="s">
        <v>67</v>
      </c>
      <c r="D168" s="245">
        <f>SUM(D137:D167)</f>
        <v>194285</v>
      </c>
      <c r="E168" s="241">
        <f>SUM(E137:E167)</f>
        <v>1</v>
      </c>
      <c r="F168" s="232">
        <f>SUM(F137:F167)</f>
        <v>0.26373768088398986</v>
      </c>
    </row>
    <row r="169" spans="1:6" s="233" customFormat="1" ht="15" customHeight="1" thickTop="1" x14ac:dyDescent="0.25">
      <c r="A169" s="471"/>
      <c r="B169" s="471"/>
      <c r="C169" s="749" t="s">
        <v>557</v>
      </c>
      <c r="D169" s="749"/>
      <c r="E169" s="749"/>
      <c r="F169" s="749"/>
    </row>
    <row r="170" spans="1:6" s="233" customFormat="1" ht="14.4" customHeight="1" x14ac:dyDescent="0.25">
      <c r="A170" s="471"/>
      <c r="B170" s="471"/>
      <c r="C170" s="749"/>
      <c r="D170" s="749"/>
      <c r="E170" s="749"/>
      <c r="F170" s="749"/>
    </row>
    <row r="171" spans="1:6" x14ac:dyDescent="0.25">
      <c r="C171" s="886"/>
      <c r="D171" s="886"/>
      <c r="E171" s="886"/>
      <c r="F171" s="886"/>
    </row>
    <row r="172" spans="1:6" x14ac:dyDescent="0.25">
      <c r="D172" s="17"/>
    </row>
    <row r="173" spans="1:6" ht="12.75" customHeight="1" x14ac:dyDescent="0.25"/>
    <row r="174" spans="1:6" ht="12.75" customHeight="1" x14ac:dyDescent="0.25"/>
    <row r="175" spans="1:6" ht="12.75" customHeight="1" x14ac:dyDescent="0.25"/>
    <row r="176" spans="1:6" ht="12.75" customHeight="1" thickBot="1" x14ac:dyDescent="0.3"/>
    <row r="177" spans="1:6" s="233" customFormat="1" ht="39" customHeight="1" thickTop="1" thickBot="1" x14ac:dyDescent="0.3">
      <c r="A177" s="471"/>
      <c r="B177" s="471"/>
      <c r="C177" s="636" t="s">
        <v>558</v>
      </c>
      <c r="D177" s="768" t="s">
        <v>275</v>
      </c>
      <c r="E177" s="887"/>
      <c r="F177" s="769"/>
    </row>
    <row r="178" spans="1:6" s="233" customFormat="1" ht="20.25" customHeight="1" thickTop="1" thickBot="1" x14ac:dyDescent="0.3">
      <c r="A178" s="471"/>
      <c r="B178" s="471"/>
      <c r="C178" s="383" t="s">
        <v>544</v>
      </c>
      <c r="D178" s="343" t="s">
        <v>70</v>
      </c>
      <c r="E178" s="207" t="s">
        <v>48</v>
      </c>
      <c r="F178" s="345" t="s">
        <v>49</v>
      </c>
    </row>
    <row r="179" spans="1:6" s="233" customFormat="1" ht="14.4" customHeight="1" x14ac:dyDescent="0.25">
      <c r="A179" s="471"/>
      <c r="B179" s="471"/>
      <c r="C179" s="432" t="s">
        <v>101</v>
      </c>
      <c r="D179" s="178">
        <v>47915</v>
      </c>
      <c r="E179" s="27">
        <f>IF(D$184 &lt;&gt; 0,D179/D$184,0)</f>
        <v>0.52653846153846151</v>
      </c>
      <c r="F179" s="27">
        <f>IF(D$51&lt;&gt;0,D179/D$51,0)</f>
        <v>6.5043575054977876E-2</v>
      </c>
    </row>
    <row r="180" spans="1:6" s="233" customFormat="1" ht="14.4" customHeight="1" x14ac:dyDescent="0.25">
      <c r="A180" s="471"/>
      <c r="B180" s="471"/>
      <c r="C180" s="432" t="s">
        <v>102</v>
      </c>
      <c r="D180" s="26">
        <v>40290</v>
      </c>
      <c r="E180" s="27">
        <f>IF(D$184 &lt;&gt; 0,D180/D$184,0)</f>
        <v>0.44274725274725274</v>
      </c>
      <c r="F180" s="27">
        <f>IF(D$51&lt;&gt;0,D180/D$51,0)</f>
        <v>5.4692802649797735E-2</v>
      </c>
    </row>
    <row r="181" spans="1:6" s="233" customFormat="1" ht="14.4" customHeight="1" x14ac:dyDescent="0.25">
      <c r="A181" s="471"/>
      <c r="B181" s="471"/>
      <c r="C181" s="432" t="s">
        <v>103</v>
      </c>
      <c r="D181" s="26">
        <v>455</v>
      </c>
      <c r="E181" s="27">
        <f>IF(D$184 &lt;&gt; 0,D181/D$184,0)</f>
        <v>5.0000000000000001E-3</v>
      </c>
      <c r="F181" s="27">
        <f>IF(D$51&lt;&gt;0,D181/D$51,0)</f>
        <v>6.1765264844025733E-4</v>
      </c>
    </row>
    <row r="182" spans="1:6" s="233" customFormat="1" ht="14.4" customHeight="1" x14ac:dyDescent="0.25">
      <c r="A182" s="471"/>
      <c r="B182" s="471"/>
      <c r="C182" s="432" t="s">
        <v>104</v>
      </c>
      <c r="D182" s="26">
        <v>1600</v>
      </c>
      <c r="E182" s="27">
        <f>IF(D$184 &lt;&gt; 0,D182/D$184,0)</f>
        <v>1.7582417582417582E-2</v>
      </c>
      <c r="F182" s="27">
        <f>IF(D$51&lt;&gt;0,D182/D$51,0)</f>
        <v>2.1719653571525533E-3</v>
      </c>
    </row>
    <row r="183" spans="1:6" s="233" customFormat="1" ht="15" customHeight="1" thickBot="1" x14ac:dyDescent="0.3">
      <c r="A183" s="471"/>
      <c r="B183" s="471"/>
      <c r="C183" s="432" t="s">
        <v>105</v>
      </c>
      <c r="D183" s="26">
        <v>740</v>
      </c>
      <c r="E183" s="27">
        <f>IF(D$184 &lt;&gt; 0,D183/D$184,0)</f>
        <v>8.1318681318681314E-3</v>
      </c>
      <c r="F183" s="27">
        <f>IF(D$51&lt;&gt;0,D183/D$51,0)</f>
        <v>1.004533977683056E-3</v>
      </c>
    </row>
    <row r="184" spans="1:6" s="233" customFormat="1" ht="15.75" customHeight="1" thickBot="1" x14ac:dyDescent="0.3">
      <c r="A184" s="471"/>
      <c r="B184" s="471"/>
      <c r="C184" s="239" t="s">
        <v>67</v>
      </c>
      <c r="D184" s="245">
        <f>SUM(D179:D183)</f>
        <v>91000</v>
      </c>
      <c r="E184" s="241">
        <f>SUM(E179:E183)</f>
        <v>1</v>
      </c>
      <c r="F184" s="232">
        <f>SUM(F179:F183)</f>
        <v>0.12353052968805148</v>
      </c>
    </row>
    <row r="185" spans="1:6" s="233" customFormat="1" ht="15" customHeight="1" thickTop="1" x14ac:dyDescent="0.25">
      <c r="A185" s="471"/>
      <c r="B185" s="471"/>
      <c r="C185" s="96"/>
    </row>
    <row r="186" spans="1:6" s="233" customFormat="1" ht="14.4" customHeight="1" x14ac:dyDescent="0.25">
      <c r="A186" s="471"/>
      <c r="B186" s="471"/>
      <c r="C186" s="96"/>
    </row>
    <row r="187" spans="1:6" ht="12.75" customHeight="1" x14ac:dyDescent="0.25"/>
    <row r="188" spans="1:6" ht="12.75" customHeight="1" x14ac:dyDescent="0.25"/>
    <row r="189" spans="1:6" s="233" customFormat="1" ht="12.75" customHeight="1" thickBot="1" x14ac:dyDescent="0.3">
      <c r="A189" s="471"/>
      <c r="B189" s="471"/>
    </row>
    <row r="190" spans="1:6" s="233" customFormat="1" ht="20.25" customHeight="1" thickTop="1" thickBot="1" x14ac:dyDescent="0.3">
      <c r="A190" s="471"/>
      <c r="B190" s="471"/>
      <c r="C190" s="383" t="s">
        <v>559</v>
      </c>
      <c r="D190" s="343" t="s">
        <v>70</v>
      </c>
      <c r="E190" s="207" t="s">
        <v>48</v>
      </c>
      <c r="F190" s="345" t="s">
        <v>49</v>
      </c>
    </row>
    <row r="191" spans="1:6" s="233" customFormat="1" ht="14.4" customHeight="1" x14ac:dyDescent="0.25">
      <c r="A191" s="471"/>
      <c r="B191" s="471"/>
      <c r="C191" s="432" t="s">
        <v>107</v>
      </c>
      <c r="D191" s="178">
        <v>51885</v>
      </c>
      <c r="E191" s="27">
        <f>IF(D$194&lt;&gt;0,D191/D$194,0)</f>
        <v>0.53572534847702635</v>
      </c>
      <c r="F191" s="27">
        <f>IF(D$51&lt;&gt;0,D191/D$51,0)</f>
        <v>7.0432764097412642E-2</v>
      </c>
    </row>
    <row r="192" spans="1:6" s="233" customFormat="1" ht="14.4" customHeight="1" x14ac:dyDescent="0.25">
      <c r="A192" s="471"/>
      <c r="B192" s="471"/>
      <c r="C192" s="432" t="s">
        <v>108</v>
      </c>
      <c r="D192" s="26">
        <v>44345</v>
      </c>
      <c r="E192" s="27">
        <f>IF(D$194&lt;&gt;0,D192/D$194,0)</f>
        <v>0.45787299948373772</v>
      </c>
      <c r="F192" s="27">
        <f>IF(D$51&lt;&gt;0,D192/D$51,0)</f>
        <v>6.0197377351831241E-2</v>
      </c>
    </row>
    <row r="193" spans="1:6" s="233" customFormat="1" ht="15" customHeight="1" thickBot="1" x14ac:dyDescent="0.3">
      <c r="A193" s="471"/>
      <c r="B193" s="471"/>
      <c r="C193" s="432" t="s">
        <v>109</v>
      </c>
      <c r="D193" s="26">
        <v>620</v>
      </c>
      <c r="E193" s="27">
        <f>IF(D$194&lt;&gt;0,D193/D$194,0)</f>
        <v>6.4016520392359321E-3</v>
      </c>
      <c r="F193" s="27">
        <f>IF(D$51&lt;&gt;0,D193/D$51,0)</f>
        <v>8.4163657589661446E-4</v>
      </c>
    </row>
    <row r="194" spans="1:6" s="233" customFormat="1" ht="15.75" customHeight="1" thickBot="1" x14ac:dyDescent="0.3">
      <c r="A194" s="471"/>
      <c r="B194" s="471"/>
      <c r="C194" s="239" t="s">
        <v>67</v>
      </c>
      <c r="D194" s="245">
        <f>SUM(D191:D193)</f>
        <v>96850</v>
      </c>
      <c r="E194" s="241">
        <f>SUM(E191:E193)</f>
        <v>1</v>
      </c>
      <c r="F194" s="232">
        <f>SUM(F191:F193)</f>
        <v>0.13147177802514051</v>
      </c>
    </row>
    <row r="195" spans="1:6" s="233" customFormat="1" ht="15" customHeight="1" thickTop="1" x14ac:dyDescent="0.25">
      <c r="A195" s="471"/>
      <c r="B195" s="471"/>
      <c r="C195" s="692" t="s">
        <v>297</v>
      </c>
      <c r="D195" s="692"/>
      <c r="E195" s="692"/>
      <c r="F195" s="692"/>
    </row>
    <row r="196" spans="1:6" s="233" customFormat="1" x14ac:dyDescent="0.25">
      <c r="A196" s="471"/>
      <c r="B196" s="471"/>
      <c r="C196" s="246" t="s">
        <v>418</v>
      </c>
    </row>
    <row r="197" spans="1:6" s="233" customFormat="1" ht="12.75" customHeight="1" x14ac:dyDescent="0.25">
      <c r="A197" s="471"/>
      <c r="B197" s="471"/>
    </row>
    <row r="198" spans="1:6" s="233" customFormat="1" ht="12.75" customHeight="1" x14ac:dyDescent="0.25">
      <c r="A198" s="471"/>
      <c r="B198" s="471"/>
    </row>
    <row r="199" spans="1:6" s="233" customFormat="1" ht="12.75" customHeight="1" x14ac:dyDescent="0.25">
      <c r="A199" s="471"/>
      <c r="B199" s="471"/>
    </row>
    <row r="200" spans="1:6" s="233" customFormat="1" ht="12.75" customHeight="1" thickBot="1" x14ac:dyDescent="0.3">
      <c r="A200" s="471"/>
      <c r="B200" s="471"/>
    </row>
    <row r="201" spans="1:6" s="233" customFormat="1" ht="39" customHeight="1" thickTop="1" thickBot="1" x14ac:dyDescent="0.3">
      <c r="A201" s="471"/>
      <c r="B201" s="471"/>
      <c r="C201" s="377" t="s">
        <v>112</v>
      </c>
      <c r="D201" s="768" t="s">
        <v>275</v>
      </c>
      <c r="E201" s="887"/>
      <c r="F201" s="769"/>
    </row>
    <row r="202" spans="1:6" s="233" customFormat="1" ht="20.25" customHeight="1" thickTop="1" thickBot="1" x14ac:dyDescent="0.3">
      <c r="A202" s="471"/>
      <c r="B202" s="471"/>
      <c r="C202" s="383" t="s">
        <v>113</v>
      </c>
      <c r="D202" s="343" t="s">
        <v>70</v>
      </c>
      <c r="E202" s="207" t="s">
        <v>48</v>
      </c>
      <c r="F202" s="345" t="s">
        <v>298</v>
      </c>
    </row>
    <row r="203" spans="1:6" s="233" customFormat="1" ht="14.4" customHeight="1" x14ac:dyDescent="0.25">
      <c r="A203" s="471"/>
      <c r="B203" s="471"/>
      <c r="C203" s="155" t="s">
        <v>384</v>
      </c>
      <c r="D203" s="178">
        <v>83305</v>
      </c>
      <c r="E203" s="27">
        <f t="shared" ref="E203:E214" si="4">IF(D$215&lt;&gt;0,D203/D$215,0)</f>
        <v>0.32844441815995429</v>
      </c>
      <c r="F203" s="27">
        <f t="shared" ref="F203:F214" si="5">IF(D$51&lt;&gt;0,D203/D$51,0)</f>
        <v>0.11308473379849592</v>
      </c>
    </row>
    <row r="204" spans="1:6" s="233" customFormat="1" ht="14.4" customHeight="1" x14ac:dyDescent="0.25">
      <c r="A204" s="471"/>
      <c r="B204" s="471"/>
      <c r="C204" s="155" t="s">
        <v>381</v>
      </c>
      <c r="D204" s="26">
        <v>62460</v>
      </c>
      <c r="E204" s="27">
        <f t="shared" si="4"/>
        <v>0.24625938849133597</v>
      </c>
      <c r="F204" s="27">
        <f t="shared" si="5"/>
        <v>8.478809762984281E-2</v>
      </c>
    </row>
    <row r="205" spans="1:6" s="233" customFormat="1" ht="14.4" customHeight="1" x14ac:dyDescent="0.25">
      <c r="A205" s="471"/>
      <c r="B205" s="471"/>
      <c r="C205" s="155" t="s">
        <v>383</v>
      </c>
      <c r="D205" s="26">
        <v>40085</v>
      </c>
      <c r="E205" s="27">
        <f t="shared" si="4"/>
        <v>0.15804206832653223</v>
      </c>
      <c r="F205" s="27">
        <f t="shared" si="5"/>
        <v>5.4414519588412563E-2</v>
      </c>
    </row>
    <row r="206" spans="1:6" s="233" customFormat="1" ht="14.4" customHeight="1" x14ac:dyDescent="0.25">
      <c r="A206" s="471"/>
      <c r="B206" s="471"/>
      <c r="C206" s="155" t="s">
        <v>382</v>
      </c>
      <c r="D206" s="26">
        <v>22745</v>
      </c>
      <c r="E206" s="27">
        <f t="shared" si="4"/>
        <v>8.967610936976364E-2</v>
      </c>
      <c r="F206" s="27">
        <f t="shared" si="5"/>
        <v>3.0875845030271767E-2</v>
      </c>
    </row>
    <row r="207" spans="1:6" s="233" customFormat="1" ht="14.4" customHeight="1" x14ac:dyDescent="0.25">
      <c r="A207" s="471"/>
      <c r="B207" s="471"/>
      <c r="C207" s="155" t="s">
        <v>387</v>
      </c>
      <c r="D207" s="26">
        <v>10285</v>
      </c>
      <c r="E207" s="27">
        <f t="shared" si="4"/>
        <v>4.055039722435784E-2</v>
      </c>
      <c r="F207" s="27">
        <f t="shared" si="5"/>
        <v>1.3961664811446258E-2</v>
      </c>
    </row>
    <row r="208" spans="1:6" s="233" customFormat="1" ht="14.4" customHeight="1" x14ac:dyDescent="0.25">
      <c r="A208" s="471"/>
      <c r="B208" s="471"/>
      <c r="C208" s="155" t="s">
        <v>385</v>
      </c>
      <c r="D208" s="26">
        <v>8910</v>
      </c>
      <c r="E208" s="27">
        <f t="shared" si="4"/>
        <v>3.5129221124844755E-2</v>
      </c>
      <c r="F208" s="27">
        <f t="shared" si="5"/>
        <v>1.2095132082643283E-2</v>
      </c>
    </row>
    <row r="209" spans="1:6" s="233" customFormat="1" ht="14.4" customHeight="1" x14ac:dyDescent="0.25">
      <c r="A209" s="471"/>
      <c r="B209" s="471"/>
      <c r="C209" s="155" t="s">
        <v>386</v>
      </c>
      <c r="D209" s="26">
        <v>7035</v>
      </c>
      <c r="E209" s="27">
        <f t="shared" si="4"/>
        <v>2.7736708261872377E-2</v>
      </c>
      <c r="F209" s="27">
        <f t="shared" si="5"/>
        <v>9.5498601797301338E-3</v>
      </c>
    </row>
    <row r="210" spans="1:6" s="233" customFormat="1" ht="14.4" customHeight="1" x14ac:dyDescent="0.25">
      <c r="A210" s="471"/>
      <c r="B210" s="471"/>
      <c r="C210" s="155" t="s">
        <v>389</v>
      </c>
      <c r="D210" s="26">
        <v>3825</v>
      </c>
      <c r="E210" s="27">
        <f t="shared" si="4"/>
        <v>1.5080726240463659E-2</v>
      </c>
      <c r="F210" s="27">
        <f t="shared" si="5"/>
        <v>5.1923546819428231E-3</v>
      </c>
    </row>
    <row r="211" spans="1:6" s="233" customFormat="1" ht="14.4" customHeight="1" x14ac:dyDescent="0.25">
      <c r="A211" s="471"/>
      <c r="B211" s="471"/>
      <c r="C211" s="155" t="s">
        <v>388</v>
      </c>
      <c r="D211" s="26">
        <v>3280</v>
      </c>
      <c r="E211" s="27">
        <f t="shared" si="4"/>
        <v>1.293196916829302E-2</v>
      </c>
      <c r="F211" s="27">
        <f t="shared" si="5"/>
        <v>4.4525289821627347E-3</v>
      </c>
    </row>
    <row r="212" spans="1:6" s="233" customFormat="1" ht="14.4" customHeight="1" x14ac:dyDescent="0.25">
      <c r="A212" s="471"/>
      <c r="B212" s="471"/>
      <c r="C212" s="155" t="s">
        <v>390</v>
      </c>
      <c r="D212" s="26">
        <v>1520</v>
      </c>
      <c r="E212" s="27">
        <f t="shared" si="4"/>
        <v>5.9928637609162772E-3</v>
      </c>
      <c r="F212" s="27">
        <f t="shared" si="5"/>
        <v>2.0633670892949256E-3</v>
      </c>
    </row>
    <row r="213" spans="1:6" s="233" customFormat="1" ht="14.4" customHeight="1" x14ac:dyDescent="0.25">
      <c r="A213" s="471"/>
      <c r="B213" s="471"/>
      <c r="C213" s="432" t="s">
        <v>114</v>
      </c>
      <c r="D213" s="26">
        <v>7380</v>
      </c>
      <c r="E213" s="27">
        <f t="shared" si="4"/>
        <v>2.9096930628659295E-2</v>
      </c>
      <c r="F213" s="27">
        <f t="shared" si="5"/>
        <v>1.0018190209866152E-2</v>
      </c>
    </row>
    <row r="214" spans="1:6" s="233" customFormat="1" ht="15" customHeight="1" thickBot="1" x14ac:dyDescent="0.3">
      <c r="A214" s="471"/>
      <c r="B214" s="471"/>
      <c r="C214" s="432" t="s">
        <v>115</v>
      </c>
      <c r="D214" s="26">
        <v>2805</v>
      </c>
      <c r="E214" s="27">
        <f t="shared" si="4"/>
        <v>1.1059199243006683E-2</v>
      </c>
      <c r="F214" s="27">
        <f t="shared" si="5"/>
        <v>3.8077267667580702E-3</v>
      </c>
    </row>
    <row r="215" spans="1:6" s="233" customFormat="1" ht="16.5" customHeight="1" thickBot="1" x14ac:dyDescent="0.3">
      <c r="A215" s="471"/>
      <c r="B215" s="471"/>
      <c r="C215" s="239" t="s">
        <v>67</v>
      </c>
      <c r="D215" s="245">
        <f>SUM(D203:D214)</f>
        <v>253635</v>
      </c>
      <c r="E215" s="241">
        <f>SUM(E203:E214)</f>
        <v>0.99999999999999989</v>
      </c>
      <c r="F215" s="232">
        <f>SUM(F203:F214)</f>
        <v>0.34430402085086748</v>
      </c>
    </row>
    <row r="216" spans="1:6" s="233" customFormat="1" ht="15" customHeight="1" thickTop="1" x14ac:dyDescent="0.25">
      <c r="A216" s="471"/>
      <c r="B216" s="471"/>
      <c r="C216" s="381" t="s">
        <v>409</v>
      </c>
    </row>
    <row r="217" spans="1:6" s="233" customFormat="1" ht="12.75" customHeight="1" x14ac:dyDescent="0.25">
      <c r="A217" s="471"/>
      <c r="B217" s="471"/>
      <c r="C217" s="638" t="s">
        <v>100</v>
      </c>
    </row>
    <row r="218" spans="1:6" s="233" customFormat="1" ht="12.75" customHeight="1" x14ac:dyDescent="0.25">
      <c r="A218" s="471"/>
      <c r="B218" s="471"/>
    </row>
    <row r="219" spans="1:6" s="233" customFormat="1" ht="12.75" customHeight="1" x14ac:dyDescent="0.25">
      <c r="A219" s="471"/>
      <c r="B219" s="471"/>
    </row>
    <row r="220" spans="1:6" s="233" customFormat="1" ht="12.75" customHeight="1" thickBot="1" x14ac:dyDescent="0.3">
      <c r="A220" s="471"/>
      <c r="B220" s="471"/>
    </row>
    <row r="221" spans="1:6" s="233" customFormat="1" ht="39" customHeight="1" thickTop="1" thickBot="1" x14ac:dyDescent="0.3">
      <c r="A221" s="471"/>
      <c r="B221" s="471"/>
      <c r="C221" s="899" t="s">
        <v>116</v>
      </c>
      <c r="D221" s="900"/>
      <c r="E221" s="768" t="s">
        <v>275</v>
      </c>
      <c r="F221" s="769"/>
    </row>
    <row r="222" spans="1:6" s="233" customFormat="1" ht="20.25" customHeight="1" thickTop="1" thickBot="1" x14ac:dyDescent="0.3">
      <c r="A222" s="471"/>
      <c r="B222" s="471"/>
      <c r="C222" s="897" t="s">
        <v>339</v>
      </c>
      <c r="D222" s="898"/>
      <c r="E222" s="343" t="s">
        <v>70</v>
      </c>
      <c r="F222" s="207" t="s">
        <v>48</v>
      </c>
    </row>
    <row r="223" spans="1:6" s="233" customFormat="1" ht="14.4" customHeight="1" x14ac:dyDescent="0.25">
      <c r="A223" s="471"/>
      <c r="B223" s="471"/>
      <c r="C223" s="803" t="s">
        <v>117</v>
      </c>
      <c r="D223" s="804"/>
      <c r="E223" s="178">
        <v>634515</v>
      </c>
      <c r="F223" s="27">
        <f>IF(E$225&lt;&gt;0,E223/E$225,0)</f>
        <v>0.86134622041525544</v>
      </c>
    </row>
    <row r="224" spans="1:6" s="233" customFormat="1" ht="15" customHeight="1" thickBot="1" x14ac:dyDescent="0.3">
      <c r="A224" s="471"/>
      <c r="B224" s="471"/>
      <c r="C224" s="776" t="s">
        <v>118</v>
      </c>
      <c r="D224" s="777"/>
      <c r="E224" s="26">
        <v>102140</v>
      </c>
      <c r="F224" s="27">
        <f>IF(E$225&lt;&gt;0,E224/E$225,0)</f>
        <v>0.13865377958474456</v>
      </c>
    </row>
    <row r="225" spans="1:6" s="233" customFormat="1" ht="15.75" customHeight="1" thickBot="1" x14ac:dyDescent="0.3">
      <c r="A225" s="471"/>
      <c r="B225" s="471"/>
      <c r="C225" s="799" t="s">
        <v>67</v>
      </c>
      <c r="D225" s="800"/>
      <c r="E225" s="245">
        <f>SUM(E223:E224)</f>
        <v>736655</v>
      </c>
      <c r="F225" s="241">
        <f>SUM(F223:F224)</f>
        <v>1</v>
      </c>
    </row>
    <row r="226" spans="1:6" s="233" customFormat="1" ht="12.75" customHeight="1" thickTop="1" x14ac:dyDescent="0.25">
      <c r="A226" s="471"/>
      <c r="B226" s="471"/>
    </row>
    <row r="227" spans="1:6" s="233" customFormat="1" ht="12.75" customHeight="1" x14ac:dyDescent="0.25">
      <c r="A227" s="471"/>
      <c r="B227" s="471"/>
    </row>
    <row r="228" spans="1:6" s="233" customFormat="1" ht="12.75" customHeight="1" x14ac:dyDescent="0.25">
      <c r="A228" s="471"/>
      <c r="B228" s="471"/>
    </row>
    <row r="229" spans="1:6" s="233" customFormat="1" ht="12.75" customHeight="1" x14ac:dyDescent="0.25">
      <c r="A229" s="471"/>
      <c r="B229" s="471"/>
    </row>
    <row r="230" spans="1:6" s="233" customFormat="1" ht="12.75" customHeight="1" thickBot="1" x14ac:dyDescent="0.3">
      <c r="A230" s="471"/>
      <c r="B230" s="471"/>
    </row>
    <row r="231" spans="1:6" s="233" customFormat="1" ht="39" customHeight="1" thickTop="1" thickBot="1" x14ac:dyDescent="0.3">
      <c r="A231" s="471"/>
      <c r="B231" s="471"/>
      <c r="C231" s="377" t="s">
        <v>119</v>
      </c>
      <c r="D231" s="768" t="s">
        <v>275</v>
      </c>
      <c r="E231" s="887"/>
      <c r="F231" s="769"/>
    </row>
    <row r="232" spans="1:6" s="233" customFormat="1" ht="20.25" customHeight="1" thickTop="1" thickBot="1" x14ac:dyDescent="0.3">
      <c r="A232" s="471"/>
      <c r="B232" s="471"/>
      <c r="C232" s="383" t="s">
        <v>413</v>
      </c>
      <c r="D232" s="343" t="s">
        <v>70</v>
      </c>
      <c r="E232" s="207" t="s">
        <v>48</v>
      </c>
      <c r="F232" s="345" t="s">
        <v>49</v>
      </c>
    </row>
    <row r="233" spans="1:6" s="233" customFormat="1" ht="14.4" customHeight="1" x14ac:dyDescent="0.25">
      <c r="A233" s="471"/>
      <c r="B233" s="471"/>
      <c r="C233" s="512" t="s">
        <v>512</v>
      </c>
      <c r="D233" s="178">
        <v>62105</v>
      </c>
      <c r="E233" s="27">
        <f t="shared" ref="E233:E263" si="6">IF(D$264&lt;&gt;0,D233/D$264,0)</f>
        <v>0.30891862315957025</v>
      </c>
      <c r="F233" s="27">
        <f t="shared" ref="F233:F263" si="7">IF(D$51&lt;&gt;0,D233/D$51,0)</f>
        <v>8.4306192816224576E-2</v>
      </c>
    </row>
    <row r="234" spans="1:6" s="233" customFormat="1" ht="14.4" customHeight="1" x14ac:dyDescent="0.25">
      <c r="A234" s="471"/>
      <c r="B234" s="471"/>
      <c r="C234" s="513" t="s">
        <v>515</v>
      </c>
      <c r="D234" s="26">
        <v>27605</v>
      </c>
      <c r="E234" s="27">
        <f t="shared" si="6"/>
        <v>0.13731098288897731</v>
      </c>
      <c r="F234" s="27">
        <f t="shared" si="7"/>
        <v>3.7473189802622646E-2</v>
      </c>
    </row>
    <row r="235" spans="1:6" s="233" customFormat="1" ht="14.4" customHeight="1" x14ac:dyDescent="0.25">
      <c r="A235" s="471"/>
      <c r="B235" s="471"/>
      <c r="C235" s="513" t="s">
        <v>509</v>
      </c>
      <c r="D235" s="26">
        <v>8900</v>
      </c>
      <c r="E235" s="27">
        <f t="shared" si="6"/>
        <v>4.4269797055312372E-2</v>
      </c>
      <c r="F235" s="27">
        <f t="shared" si="7"/>
        <v>1.2081557299161078E-2</v>
      </c>
    </row>
    <row r="236" spans="1:6" s="233" customFormat="1" ht="14.4" customHeight="1" x14ac:dyDescent="0.25">
      <c r="A236" s="471"/>
      <c r="B236" s="471"/>
      <c r="C236" s="513" t="s">
        <v>504</v>
      </c>
      <c r="D236" s="26">
        <v>7440</v>
      </c>
      <c r="E236" s="27">
        <f t="shared" si="6"/>
        <v>3.7007560684440909E-2</v>
      </c>
      <c r="F236" s="27">
        <f t="shared" si="7"/>
        <v>1.0099638910759373E-2</v>
      </c>
    </row>
    <row r="237" spans="1:6" s="233" customFormat="1" ht="14.4" customHeight="1" x14ac:dyDescent="0.25">
      <c r="A237" s="471"/>
      <c r="B237" s="471"/>
      <c r="C237" s="513" t="s">
        <v>498</v>
      </c>
      <c r="D237" s="26">
        <v>6455</v>
      </c>
      <c r="E237" s="27">
        <f t="shared" si="6"/>
        <v>3.2108038201352967E-2</v>
      </c>
      <c r="F237" s="27">
        <f t="shared" si="7"/>
        <v>8.7625227377623321E-3</v>
      </c>
    </row>
    <row r="238" spans="1:6" s="233" customFormat="1" ht="14.4" customHeight="1" x14ac:dyDescent="0.25">
      <c r="A238" s="471"/>
      <c r="B238" s="471"/>
      <c r="C238" s="513" t="s">
        <v>513</v>
      </c>
      <c r="D238" s="26">
        <v>4335</v>
      </c>
      <c r="E238" s="27">
        <f t="shared" si="6"/>
        <v>2.1562873060087546E-2</v>
      </c>
      <c r="F238" s="27">
        <f t="shared" si="7"/>
        <v>5.8846686395351991E-3</v>
      </c>
    </row>
    <row r="239" spans="1:6" s="233" customFormat="1" ht="14.4" customHeight="1" x14ac:dyDescent="0.25">
      <c r="A239" s="471"/>
      <c r="B239" s="471"/>
      <c r="C239" s="513" t="s">
        <v>497</v>
      </c>
      <c r="D239" s="26">
        <v>3900</v>
      </c>
      <c r="E239" s="27">
        <f t="shared" si="6"/>
        <v>1.9399124552327895E-2</v>
      </c>
      <c r="F239" s="27">
        <f t="shared" si="7"/>
        <v>5.2941655580593487E-3</v>
      </c>
    </row>
    <row r="240" spans="1:6" s="233" customFormat="1" ht="14.4" customHeight="1" x14ac:dyDescent="0.25">
      <c r="A240" s="471"/>
      <c r="B240" s="471"/>
      <c r="C240" s="513" t="s">
        <v>490</v>
      </c>
      <c r="D240" s="26">
        <v>3875</v>
      </c>
      <c r="E240" s="27">
        <f t="shared" si="6"/>
        <v>1.9274771189812974E-2</v>
      </c>
      <c r="F240" s="27">
        <f t="shared" si="7"/>
        <v>5.2602285993538405E-3</v>
      </c>
    </row>
    <row r="241" spans="1:6" s="233" customFormat="1" ht="14.4" customHeight="1" x14ac:dyDescent="0.25">
      <c r="A241" s="471"/>
      <c r="B241" s="471"/>
      <c r="C241" s="513" t="s">
        <v>516</v>
      </c>
      <c r="D241" s="26">
        <v>3735</v>
      </c>
      <c r="E241" s="27">
        <f t="shared" si="6"/>
        <v>1.8578392359729409E-2</v>
      </c>
      <c r="F241" s="27">
        <f t="shared" si="7"/>
        <v>5.0701816306029917E-3</v>
      </c>
    </row>
    <row r="242" spans="1:6" s="233" customFormat="1" ht="14.4" customHeight="1" x14ac:dyDescent="0.25">
      <c r="A242" s="471"/>
      <c r="B242" s="471"/>
      <c r="C242" s="513" t="s">
        <v>494</v>
      </c>
      <c r="D242" s="26">
        <v>3470</v>
      </c>
      <c r="E242" s="27">
        <f t="shared" si="6"/>
        <v>1.7260246717071229E-2</v>
      </c>
      <c r="F242" s="27">
        <f t="shared" si="7"/>
        <v>4.7104498683246E-3</v>
      </c>
    </row>
    <row r="243" spans="1:6" s="233" customFormat="1" ht="14.4" customHeight="1" x14ac:dyDescent="0.25">
      <c r="A243" s="471"/>
      <c r="B243" s="471"/>
      <c r="C243" s="513" t="s">
        <v>495</v>
      </c>
      <c r="D243" s="26">
        <v>3430</v>
      </c>
      <c r="E243" s="27">
        <f t="shared" si="6"/>
        <v>1.7061281337047353E-2</v>
      </c>
      <c r="F243" s="27">
        <f t="shared" si="7"/>
        <v>4.6561507343957868E-3</v>
      </c>
    </row>
    <row r="244" spans="1:6" s="233" customFormat="1" ht="14.4" customHeight="1" x14ac:dyDescent="0.25">
      <c r="A244" s="471"/>
      <c r="B244" s="471"/>
      <c r="C244" s="513" t="s">
        <v>491</v>
      </c>
      <c r="D244" s="26">
        <v>3010</v>
      </c>
      <c r="E244" s="27">
        <f t="shared" si="6"/>
        <v>1.4972144846796657E-2</v>
      </c>
      <c r="F244" s="27">
        <f t="shared" si="7"/>
        <v>4.0860098281432413E-3</v>
      </c>
    </row>
    <row r="245" spans="1:6" s="233" customFormat="1" ht="14.4" customHeight="1" x14ac:dyDescent="0.25">
      <c r="A245" s="471"/>
      <c r="B245" s="471"/>
      <c r="C245" s="513" t="s">
        <v>511</v>
      </c>
      <c r="D245" s="26">
        <v>2655</v>
      </c>
      <c r="E245" s="27">
        <f t="shared" si="6"/>
        <v>1.320632709908476E-2</v>
      </c>
      <c r="F245" s="27">
        <f t="shared" si="7"/>
        <v>3.6041050145250181E-3</v>
      </c>
    </row>
    <row r="246" spans="1:6" s="233" customFormat="1" ht="14.4" customHeight="1" x14ac:dyDescent="0.25">
      <c r="A246" s="471"/>
      <c r="B246" s="471"/>
      <c r="C246" s="513" t="s">
        <v>502</v>
      </c>
      <c r="D246" s="26">
        <v>2615</v>
      </c>
      <c r="E246" s="27">
        <f t="shared" si="6"/>
        <v>1.3007361719060884E-2</v>
      </c>
      <c r="F246" s="27">
        <f t="shared" si="7"/>
        <v>3.5498058805962045E-3</v>
      </c>
    </row>
    <row r="247" spans="1:6" s="233" customFormat="1" ht="14.4" customHeight="1" x14ac:dyDescent="0.25">
      <c r="A247" s="471"/>
      <c r="B247" s="471"/>
      <c r="C247" s="513" t="s">
        <v>503</v>
      </c>
      <c r="D247" s="26">
        <v>2440</v>
      </c>
      <c r="E247" s="27">
        <f t="shared" si="6"/>
        <v>1.2136888181456426E-2</v>
      </c>
      <c r="F247" s="27">
        <f t="shared" si="7"/>
        <v>3.3122471696576438E-3</v>
      </c>
    </row>
    <row r="248" spans="1:6" s="233" customFormat="1" ht="14.4" customHeight="1" x14ac:dyDescent="0.25">
      <c r="A248" s="471"/>
      <c r="B248" s="471"/>
      <c r="C248" s="513" t="s">
        <v>492</v>
      </c>
      <c r="D248" s="26">
        <v>2265</v>
      </c>
      <c r="E248" s="27">
        <f t="shared" si="6"/>
        <v>1.1266414643851969E-2</v>
      </c>
      <c r="F248" s="27">
        <f t="shared" si="7"/>
        <v>3.0746884587190835E-3</v>
      </c>
    </row>
    <row r="249" spans="1:6" s="233" customFormat="1" ht="14.4" customHeight="1" x14ac:dyDescent="0.25">
      <c r="A249" s="471"/>
      <c r="B249" s="471"/>
      <c r="C249" s="513" t="s">
        <v>496</v>
      </c>
      <c r="D249" s="26">
        <v>1950</v>
      </c>
      <c r="E249" s="27">
        <f t="shared" si="6"/>
        <v>9.6995622761639477E-3</v>
      </c>
      <c r="F249" s="27">
        <f t="shared" si="7"/>
        <v>2.6470827790296744E-3</v>
      </c>
    </row>
    <row r="250" spans="1:6" s="233" customFormat="1" ht="14.4" customHeight="1" x14ac:dyDescent="0.25">
      <c r="A250" s="471"/>
      <c r="B250" s="471"/>
      <c r="C250" s="513" t="s">
        <v>488</v>
      </c>
      <c r="D250" s="26">
        <v>1815</v>
      </c>
      <c r="E250" s="27">
        <f t="shared" si="6"/>
        <v>9.028054118583366E-3</v>
      </c>
      <c r="F250" s="27">
        <f t="shared" si="7"/>
        <v>2.4638232020199277E-3</v>
      </c>
    </row>
    <row r="251" spans="1:6" s="233" customFormat="1" ht="14.4" customHeight="1" x14ac:dyDescent="0.25">
      <c r="A251" s="471"/>
      <c r="B251" s="471"/>
      <c r="C251" s="513" t="s">
        <v>508</v>
      </c>
      <c r="D251" s="26">
        <v>1670</v>
      </c>
      <c r="E251" s="27">
        <f t="shared" si="6"/>
        <v>8.306804615996817E-3</v>
      </c>
      <c r="F251" s="27">
        <f t="shared" si="7"/>
        <v>2.2669888415279777E-3</v>
      </c>
    </row>
    <row r="252" spans="1:6" s="233" customFormat="1" ht="14.4" customHeight="1" x14ac:dyDescent="0.25">
      <c r="A252" s="471"/>
      <c r="B252" s="471"/>
      <c r="C252" s="513" t="s">
        <v>484</v>
      </c>
      <c r="D252" s="26">
        <v>1555</v>
      </c>
      <c r="E252" s="27">
        <f t="shared" si="6"/>
        <v>7.7347791484281732E-3</v>
      </c>
      <c r="F252" s="27">
        <f t="shared" si="7"/>
        <v>2.110878831482638E-3</v>
      </c>
    </row>
    <row r="253" spans="1:6" s="233" customFormat="1" ht="14.4" customHeight="1" x14ac:dyDescent="0.25">
      <c r="A253" s="471"/>
      <c r="B253" s="471"/>
      <c r="C253" s="513" t="s">
        <v>489</v>
      </c>
      <c r="D253" s="26">
        <v>1505</v>
      </c>
      <c r="E253" s="27">
        <f t="shared" si="6"/>
        <v>7.4860724233983284E-3</v>
      </c>
      <c r="F253" s="27">
        <f t="shared" si="7"/>
        <v>2.0430049140716207E-3</v>
      </c>
    </row>
    <row r="254" spans="1:6" s="233" customFormat="1" ht="14.4" customHeight="1" x14ac:dyDescent="0.25">
      <c r="A254" s="471"/>
      <c r="B254" s="471"/>
      <c r="C254" s="513" t="s">
        <v>486</v>
      </c>
      <c r="D254" s="26">
        <v>1460</v>
      </c>
      <c r="E254" s="27">
        <f t="shared" si="6"/>
        <v>7.2622363708714681E-3</v>
      </c>
      <c r="F254" s="27">
        <f t="shared" si="7"/>
        <v>1.9819183884017049E-3</v>
      </c>
    </row>
    <row r="255" spans="1:6" s="233" customFormat="1" ht="14.4" customHeight="1" x14ac:dyDescent="0.25">
      <c r="A255" s="471"/>
      <c r="B255" s="471"/>
      <c r="C255" s="513" t="s">
        <v>500</v>
      </c>
      <c r="D255" s="26">
        <v>1325</v>
      </c>
      <c r="E255" s="27">
        <f t="shared" si="6"/>
        <v>6.5907282132908872E-3</v>
      </c>
      <c r="F255" s="27">
        <f t="shared" si="7"/>
        <v>1.7986588113919583E-3</v>
      </c>
    </row>
    <row r="256" spans="1:6" s="233" customFormat="1" ht="14.4" customHeight="1" x14ac:dyDescent="0.25">
      <c r="A256" s="471"/>
      <c r="B256" s="471"/>
      <c r="C256" s="513" t="s">
        <v>514</v>
      </c>
      <c r="D256" s="26">
        <v>1245</v>
      </c>
      <c r="E256" s="27">
        <f t="shared" si="6"/>
        <v>6.1927974532431356E-3</v>
      </c>
      <c r="F256" s="27">
        <f t="shared" si="7"/>
        <v>1.6900605435343306E-3</v>
      </c>
    </row>
    <row r="257" spans="1:6" s="233" customFormat="1" ht="14.4" customHeight="1" x14ac:dyDescent="0.25">
      <c r="A257" s="471"/>
      <c r="B257" s="471"/>
      <c r="C257" s="513" t="s">
        <v>507</v>
      </c>
      <c r="D257" s="26">
        <v>1220</v>
      </c>
      <c r="E257" s="27">
        <f t="shared" si="6"/>
        <v>6.0684440907282132E-3</v>
      </c>
      <c r="F257" s="27">
        <f t="shared" si="7"/>
        <v>1.6561235848288219E-3</v>
      </c>
    </row>
    <row r="258" spans="1:6" s="233" customFormat="1" ht="14.4" customHeight="1" x14ac:dyDescent="0.25">
      <c r="A258" s="471"/>
      <c r="B258" s="471"/>
      <c r="C258" s="513" t="s">
        <v>510</v>
      </c>
      <c r="D258" s="26">
        <v>1170</v>
      </c>
      <c r="E258" s="27">
        <f t="shared" si="6"/>
        <v>5.8197373656983685E-3</v>
      </c>
      <c r="F258" s="27">
        <f t="shared" si="7"/>
        <v>1.5882496674178047E-3</v>
      </c>
    </row>
    <row r="259" spans="1:6" s="233" customFormat="1" ht="14.4" customHeight="1" x14ac:dyDescent="0.25">
      <c r="A259" s="471"/>
      <c r="B259" s="471"/>
      <c r="C259" s="513" t="s">
        <v>501</v>
      </c>
      <c r="D259" s="26">
        <v>1165</v>
      </c>
      <c r="E259" s="27">
        <f t="shared" si="6"/>
        <v>5.794866693195384E-3</v>
      </c>
      <c r="F259" s="27">
        <f t="shared" si="7"/>
        <v>1.5814622756767029E-3</v>
      </c>
    </row>
    <row r="260" spans="1:6" s="233" customFormat="1" ht="14.4" customHeight="1" x14ac:dyDescent="0.25">
      <c r="A260" s="471"/>
      <c r="B260" s="471"/>
      <c r="C260" s="513" t="s">
        <v>487</v>
      </c>
      <c r="D260" s="26">
        <v>1105</v>
      </c>
      <c r="E260" s="27">
        <f t="shared" si="6"/>
        <v>5.4964186231595703E-3</v>
      </c>
      <c r="F260" s="27">
        <f t="shared" si="7"/>
        <v>1.5000135747834822E-3</v>
      </c>
    </row>
    <row r="261" spans="1:6" s="233" customFormat="1" ht="14.4" customHeight="1" x14ac:dyDescent="0.25">
      <c r="A261" s="471"/>
      <c r="B261" s="471"/>
      <c r="C261" s="513" t="s">
        <v>517</v>
      </c>
      <c r="D261" s="26">
        <v>1060</v>
      </c>
      <c r="E261" s="27">
        <f t="shared" si="6"/>
        <v>5.27258257063271E-3</v>
      </c>
      <c r="F261" s="27">
        <f t="shared" si="7"/>
        <v>1.4389270491135667E-3</v>
      </c>
    </row>
    <row r="262" spans="1:6" s="233" customFormat="1" ht="14.4" customHeight="1" x14ac:dyDescent="0.25">
      <c r="A262" s="471"/>
      <c r="B262" s="471"/>
      <c r="C262" s="513" t="s">
        <v>493</v>
      </c>
      <c r="D262" s="26">
        <v>1045</v>
      </c>
      <c r="E262" s="27">
        <f t="shared" si="6"/>
        <v>5.1979705531237565E-3</v>
      </c>
      <c r="F262" s="27">
        <f t="shared" si="7"/>
        <v>1.4185648738902613E-3</v>
      </c>
    </row>
    <row r="263" spans="1:6" s="233" customFormat="1" ht="17.25" customHeight="1" thickBot="1" x14ac:dyDescent="0.3">
      <c r="A263" s="471"/>
      <c r="B263" s="471"/>
      <c r="C263" s="107" t="s">
        <v>126</v>
      </c>
      <c r="D263" s="26">
        <v>33515</v>
      </c>
      <c r="E263" s="27">
        <f t="shared" si="6"/>
        <v>0.16670811778750497</v>
      </c>
      <c r="F263" s="27">
        <f t="shared" si="7"/>
        <v>4.5495886840604891E-2</v>
      </c>
    </row>
    <row r="264" spans="1:6" s="233" customFormat="1" ht="16.5" customHeight="1" thickBot="1" x14ac:dyDescent="0.3">
      <c r="A264" s="471"/>
      <c r="B264" s="471"/>
      <c r="C264" s="239" t="s">
        <v>122</v>
      </c>
      <c r="D264" s="245">
        <f>SUM(D233:D263)</f>
        <v>201040</v>
      </c>
      <c r="E264" s="241">
        <f>SUM(E233:E263)</f>
        <v>1</v>
      </c>
      <c r="F264" s="232">
        <f>SUM(F233:F263)</f>
        <v>0.27290744712621834</v>
      </c>
    </row>
    <row r="265" spans="1:6" s="233" customFormat="1" ht="15" customHeight="1" thickTop="1" x14ac:dyDescent="0.25">
      <c r="A265" s="471"/>
      <c r="B265" s="471"/>
      <c r="C265" s="890" t="s">
        <v>299</v>
      </c>
      <c r="D265" s="890"/>
      <c r="E265" s="890"/>
      <c r="F265" s="890"/>
    </row>
    <row r="266" spans="1:6" s="233" customFormat="1" ht="15" customHeight="1" x14ac:dyDescent="0.25">
      <c r="A266" s="471"/>
      <c r="B266" s="471"/>
      <c r="C266" s="638" t="s">
        <v>100</v>
      </c>
      <c r="D266" s="638"/>
      <c r="E266" s="638"/>
      <c r="F266" s="638"/>
    </row>
    <row r="267" spans="1:6" ht="14.4" customHeight="1" x14ac:dyDescent="0.25">
      <c r="C267" s="247"/>
      <c r="D267" s="17"/>
    </row>
    <row r="268" spans="1:6" ht="12.75" customHeight="1" thickBot="1" x14ac:dyDescent="0.3"/>
    <row r="269" spans="1:6" s="233" customFormat="1" ht="15" thickTop="1" thickBot="1" x14ac:dyDescent="0.3">
      <c r="A269" s="471"/>
      <c r="B269" s="471"/>
      <c r="C269" s="383" t="s">
        <v>124</v>
      </c>
      <c r="D269" s="343" t="s">
        <v>70</v>
      </c>
      <c r="E269" s="207" t="s">
        <v>48</v>
      </c>
      <c r="F269" s="345" t="s">
        <v>49</v>
      </c>
    </row>
    <row r="270" spans="1:6" s="233" customFormat="1" ht="13.8" x14ac:dyDescent="0.25">
      <c r="A270" s="471"/>
      <c r="B270" s="471"/>
      <c r="C270" s="514" t="s">
        <v>477</v>
      </c>
      <c r="D270" s="178">
        <v>29075</v>
      </c>
      <c r="E270" s="27">
        <f t="shared" ref="E270:E276" si="8">IF(D$277&lt;&gt;0,D270/D$277,0)</f>
        <v>0.14462296060485474</v>
      </c>
      <c r="F270" s="27">
        <f t="shared" ref="F270:F276" si="9">IF(D$51&lt;&gt;0,D270/D$51,0)</f>
        <v>3.9468682974506557E-2</v>
      </c>
    </row>
    <row r="271" spans="1:6" s="233" customFormat="1" ht="14.4" customHeight="1" x14ac:dyDescent="0.25">
      <c r="A271" s="471"/>
      <c r="B271" s="471"/>
      <c r="C271" s="475" t="s">
        <v>478</v>
      </c>
      <c r="D271" s="26">
        <v>17295</v>
      </c>
      <c r="E271" s="27">
        <f t="shared" si="8"/>
        <v>8.602765618782332E-2</v>
      </c>
      <c r="F271" s="27">
        <f t="shared" si="9"/>
        <v>2.3477588032470881E-2</v>
      </c>
    </row>
    <row r="272" spans="1:6" s="233" customFormat="1" ht="14.4" customHeight="1" x14ac:dyDescent="0.25">
      <c r="A272" s="471"/>
      <c r="B272" s="471"/>
      <c r="C272" s="475" t="s">
        <v>479</v>
      </c>
      <c r="D272" s="26">
        <v>17055</v>
      </c>
      <c r="E272" s="27">
        <f t="shared" si="8"/>
        <v>8.4833863907680065E-2</v>
      </c>
      <c r="F272" s="27">
        <f t="shared" si="9"/>
        <v>2.3151793228897998E-2</v>
      </c>
    </row>
    <row r="273" spans="1:6" s="233" customFormat="1" ht="14.4" customHeight="1" x14ac:dyDescent="0.25">
      <c r="A273" s="471"/>
      <c r="B273" s="471"/>
      <c r="C273" s="475" t="s">
        <v>480</v>
      </c>
      <c r="D273" s="26">
        <v>48285</v>
      </c>
      <c r="E273" s="27">
        <f t="shared" si="8"/>
        <v>0.24017608436132112</v>
      </c>
      <c r="F273" s="27">
        <f t="shared" si="9"/>
        <v>6.5545842043819399E-2</v>
      </c>
    </row>
    <row r="274" spans="1:6" s="233" customFormat="1" ht="14.4" customHeight="1" x14ac:dyDescent="0.25">
      <c r="A274" s="471"/>
      <c r="B274" s="471"/>
      <c r="C274" s="475" t="s">
        <v>481</v>
      </c>
      <c r="D274" s="26">
        <v>89330</v>
      </c>
      <c r="E274" s="27">
        <f t="shared" si="8"/>
        <v>0.44433943493832073</v>
      </c>
      <c r="F274" s="27">
        <f t="shared" si="9"/>
        <v>0.12126354084652349</v>
      </c>
    </row>
    <row r="275" spans="1:6" s="233" customFormat="1" ht="14.4" customHeight="1" x14ac:dyDescent="0.25">
      <c r="A275" s="471"/>
      <c r="B275" s="471"/>
      <c r="C275" s="475" t="s">
        <v>482</v>
      </c>
      <c r="D275" s="26">
        <v>43425</v>
      </c>
      <c r="E275" s="27">
        <f t="shared" si="8"/>
        <v>0.21600179068842021</v>
      </c>
      <c r="F275" s="27">
        <f t="shared" si="9"/>
        <v>5.8948497271468517E-2</v>
      </c>
    </row>
    <row r="276" spans="1:6" s="233" customFormat="1" ht="14.4" customHeight="1" thickBot="1" x14ac:dyDescent="0.3">
      <c r="A276" s="471"/>
      <c r="B276" s="471"/>
      <c r="C276" s="515" t="s">
        <v>483</v>
      </c>
      <c r="D276" s="26">
        <v>45905</v>
      </c>
      <c r="E276" s="27">
        <f t="shared" si="8"/>
        <v>0.22833764424990052</v>
      </c>
      <c r="F276" s="27">
        <f t="shared" si="9"/>
        <v>6.2315043575054976E-2</v>
      </c>
    </row>
    <row r="277" spans="1:6" s="233" customFormat="1" ht="15" customHeight="1" thickBot="1" x14ac:dyDescent="0.3">
      <c r="A277" s="471"/>
      <c r="B277" s="471"/>
      <c r="C277" s="239" t="s">
        <v>122</v>
      </c>
      <c r="D277" s="245">
        <f>SUM(D270:D274)</f>
        <v>201040</v>
      </c>
      <c r="E277" s="241">
        <f>SUM(E270:E274)</f>
        <v>1</v>
      </c>
      <c r="F277" s="232">
        <f>SUM(F270:F274)</f>
        <v>0.27290744712621834</v>
      </c>
    </row>
    <row r="278" spans="1:6" s="233" customFormat="1" ht="15.75" customHeight="1" thickTop="1" x14ac:dyDescent="0.25">
      <c r="A278" s="471"/>
      <c r="B278" s="471"/>
    </row>
    <row r="279" spans="1:6" s="233" customFormat="1" ht="15" customHeight="1" x14ac:dyDescent="0.25">
      <c r="A279" s="471"/>
      <c r="B279" s="471"/>
      <c r="C279" s="96"/>
    </row>
    <row r="280" spans="1:6" s="233" customFormat="1" ht="15" customHeight="1" x14ac:dyDescent="0.25">
      <c r="A280" s="471"/>
      <c r="B280" s="471"/>
      <c r="C280" s="332"/>
    </row>
    <row r="281" spans="1:6" s="233" customFormat="1" ht="15" customHeight="1" thickBot="1" x14ac:dyDescent="0.3">
      <c r="A281" s="471"/>
      <c r="B281" s="471"/>
      <c r="C281" s="96"/>
      <c r="D281" s="248"/>
      <c r="E281" s="249"/>
    </row>
    <row r="282" spans="1:6" ht="15" thickTop="1" thickBot="1" x14ac:dyDescent="0.3">
      <c r="C282" s="383" t="s">
        <v>125</v>
      </c>
      <c r="D282" s="343" t="s">
        <v>70</v>
      </c>
      <c r="E282" s="207" t="s">
        <v>48</v>
      </c>
      <c r="F282" s="345" t="s">
        <v>300</v>
      </c>
    </row>
    <row r="283" spans="1:6" s="233" customFormat="1" ht="13.8" x14ac:dyDescent="0.25">
      <c r="A283" s="471"/>
      <c r="B283" s="471"/>
      <c r="C283" s="432" t="s">
        <v>301</v>
      </c>
      <c r="D283" s="178">
        <v>236410</v>
      </c>
      <c r="E283" s="27">
        <f>IF(D$283&lt;&gt;0,D283/D$286,0)</f>
        <v>0.32092145630277197</v>
      </c>
      <c r="F283" s="27">
        <f>IF(D$51&lt;&gt;0,D283/D$51,0)</f>
        <v>0.32092145630277197</v>
      </c>
    </row>
    <row r="284" spans="1:6" s="233" customFormat="1" ht="13.8" x14ac:dyDescent="0.25">
      <c r="A284" s="471"/>
      <c r="B284" s="471"/>
      <c r="C284" s="432" t="s">
        <v>302</v>
      </c>
      <c r="D284" s="26">
        <v>131455</v>
      </c>
      <c r="E284" s="27">
        <f>IF(D$283&lt;&gt;0,D284/D$286,0)</f>
        <v>0.17844731626530558</v>
      </c>
      <c r="F284" s="27">
        <f>IF(D$51&lt;&gt;0,D284/D$51,0)</f>
        <v>0.17844731626530558</v>
      </c>
    </row>
    <row r="285" spans="1:6" s="233" customFormat="1" ht="14.4" customHeight="1" thickBot="1" x14ac:dyDescent="0.3">
      <c r="A285" s="471"/>
      <c r="B285" s="471"/>
      <c r="C285" s="432" t="s">
        <v>341</v>
      </c>
      <c r="D285" s="26">
        <v>368795</v>
      </c>
      <c r="E285" s="27">
        <f>IF(D$283&lt;&gt;0,D285/D$286,0)</f>
        <v>0.50063122743192245</v>
      </c>
      <c r="F285" s="27">
        <f>IF(D$51&lt;&gt;0,D285/D$51,0)</f>
        <v>0.50063122743192245</v>
      </c>
    </row>
    <row r="286" spans="1:6" s="233" customFormat="1" ht="14.4" customHeight="1" thickBot="1" x14ac:dyDescent="0.3">
      <c r="A286" s="471"/>
      <c r="B286" s="471"/>
      <c r="C286" s="239" t="s">
        <v>122</v>
      </c>
      <c r="D286" s="245">
        <f>SUM(D283:D285)</f>
        <v>736660</v>
      </c>
      <c r="E286" s="241">
        <f>SUM(E283:E285)</f>
        <v>1</v>
      </c>
      <c r="F286" s="232">
        <f>SUM(F283:F285)</f>
        <v>1</v>
      </c>
    </row>
    <row r="287" spans="1:6" s="233" customFormat="1" ht="13.8" thickTop="1" x14ac:dyDescent="0.25">
      <c r="A287" s="471"/>
      <c r="B287" s="471"/>
    </row>
    <row r="288" spans="1:6" s="233" customFormat="1" ht="15.75" customHeight="1" x14ac:dyDescent="0.25">
      <c r="A288" s="471"/>
      <c r="B288" s="471"/>
      <c r="C288" s="96"/>
    </row>
    <row r="289" spans="1:6" s="233" customFormat="1" ht="15" customHeight="1" x14ac:dyDescent="0.25">
      <c r="A289" s="471"/>
      <c r="B289" s="471"/>
    </row>
    <row r="290" spans="1:6" s="233" customFormat="1" ht="15" customHeight="1" thickBot="1" x14ac:dyDescent="0.3">
      <c r="A290" s="471"/>
      <c r="B290" s="471"/>
      <c r="C290" s="96"/>
      <c r="D290" s="248"/>
      <c r="E290" s="249"/>
    </row>
    <row r="291" spans="1:6" ht="15" thickTop="1" thickBot="1" x14ac:dyDescent="0.3">
      <c r="C291" s="383" t="s">
        <v>414</v>
      </c>
      <c r="D291" s="343" t="s">
        <v>70</v>
      </c>
      <c r="E291" s="207" t="s">
        <v>48</v>
      </c>
      <c r="F291" s="345" t="s">
        <v>49</v>
      </c>
    </row>
    <row r="292" spans="1:6" s="233" customFormat="1" ht="13.8" x14ac:dyDescent="0.25">
      <c r="A292" s="471"/>
      <c r="B292" s="471"/>
      <c r="C292" s="127" t="s">
        <v>515</v>
      </c>
      <c r="D292" s="178">
        <v>11025</v>
      </c>
      <c r="E292" s="27">
        <f t="shared" ref="E292:E322" si="10">IF(D$323&lt;&gt;0,D292/D$323,0)</f>
        <v>0.24032697547683923</v>
      </c>
      <c r="F292" s="27">
        <f t="shared" ref="F292:F322" si="11">IF(D$51&lt;&gt;0,D292/D$51,0)</f>
        <v>1.4966198789129314E-2</v>
      </c>
    </row>
    <row r="293" spans="1:6" s="233" customFormat="1" ht="13.8" x14ac:dyDescent="0.25">
      <c r="A293" s="471"/>
      <c r="B293" s="471"/>
      <c r="C293" s="101" t="s">
        <v>512</v>
      </c>
      <c r="D293" s="533">
        <v>7945</v>
      </c>
      <c r="E293" s="27">
        <f t="shared" si="10"/>
        <v>0.17318801089918257</v>
      </c>
      <c r="F293" s="66">
        <f t="shared" si="11"/>
        <v>1.0785165476610648E-2</v>
      </c>
    </row>
    <row r="294" spans="1:6" s="233" customFormat="1" ht="14.4" customHeight="1" x14ac:dyDescent="0.25">
      <c r="A294" s="471"/>
      <c r="B294" s="471"/>
      <c r="C294" s="101" t="s">
        <v>504</v>
      </c>
      <c r="D294" s="533">
        <v>4350</v>
      </c>
      <c r="E294" s="27">
        <f t="shared" si="10"/>
        <v>9.4822888283378745E-2</v>
      </c>
      <c r="F294" s="102">
        <f t="shared" si="11"/>
        <v>5.9050308147585049E-3</v>
      </c>
    </row>
    <row r="295" spans="1:6" s="233" customFormat="1" ht="14.4" customHeight="1" x14ac:dyDescent="0.25">
      <c r="A295" s="471"/>
      <c r="B295" s="471"/>
      <c r="C295" s="101" t="s">
        <v>509</v>
      </c>
      <c r="D295" s="533">
        <v>3350</v>
      </c>
      <c r="E295" s="27">
        <f t="shared" si="10"/>
        <v>7.3024523160762939E-2</v>
      </c>
      <c r="F295" s="102">
        <f t="shared" si="11"/>
        <v>4.5475524665381586E-3</v>
      </c>
    </row>
    <row r="296" spans="1:6" s="233" customFormat="1" ht="14.4" customHeight="1" x14ac:dyDescent="0.25">
      <c r="A296" s="471"/>
      <c r="B296" s="471"/>
      <c r="C296" s="101" t="s">
        <v>508</v>
      </c>
      <c r="D296" s="533">
        <v>1375</v>
      </c>
      <c r="E296" s="27">
        <f t="shared" si="10"/>
        <v>2.9972752043596729E-2</v>
      </c>
      <c r="F296" s="102">
        <f t="shared" si="11"/>
        <v>1.8665327288029756E-3</v>
      </c>
    </row>
    <row r="297" spans="1:6" s="233" customFormat="1" ht="14.4" customHeight="1" x14ac:dyDescent="0.25">
      <c r="A297" s="471"/>
      <c r="B297" s="471"/>
      <c r="C297" s="101" t="s">
        <v>484</v>
      </c>
      <c r="D297" s="533">
        <v>1265</v>
      </c>
      <c r="E297" s="27">
        <f t="shared" si="10"/>
        <v>2.7574931880108993E-2</v>
      </c>
      <c r="F297" s="102">
        <f t="shared" si="11"/>
        <v>1.7172101104987376E-3</v>
      </c>
    </row>
    <row r="298" spans="1:6" s="233" customFormat="1" ht="14.4" customHeight="1" x14ac:dyDescent="0.25">
      <c r="A298" s="471"/>
      <c r="B298" s="471"/>
      <c r="C298" s="101" t="s">
        <v>502</v>
      </c>
      <c r="D298" s="533">
        <v>1230</v>
      </c>
      <c r="E298" s="27">
        <f t="shared" si="10"/>
        <v>2.6811989100817439E-2</v>
      </c>
      <c r="F298" s="102">
        <f t="shared" si="11"/>
        <v>1.6696983683110254E-3</v>
      </c>
    </row>
    <row r="299" spans="1:6" s="233" customFormat="1" ht="13.65" customHeight="1" x14ac:dyDescent="0.25">
      <c r="A299" s="471"/>
      <c r="B299" s="471"/>
      <c r="C299" s="101" t="s">
        <v>516</v>
      </c>
      <c r="D299" s="533">
        <v>1090</v>
      </c>
      <c r="E299" s="27">
        <f t="shared" si="10"/>
        <v>2.3760217983651227E-2</v>
      </c>
      <c r="F299" s="102">
        <f t="shared" si="11"/>
        <v>1.4796513995601771E-3</v>
      </c>
    </row>
    <row r="300" spans="1:6" s="233" customFormat="1" ht="14.4" customHeight="1" x14ac:dyDescent="0.25">
      <c r="A300" s="471"/>
      <c r="B300" s="471"/>
      <c r="C300" s="101" t="s">
        <v>497</v>
      </c>
      <c r="D300" s="533">
        <v>915</v>
      </c>
      <c r="E300" s="27">
        <f t="shared" si="10"/>
        <v>1.994550408719346E-2</v>
      </c>
      <c r="F300" s="102">
        <f t="shared" si="11"/>
        <v>1.2420926886216165E-3</v>
      </c>
    </row>
    <row r="301" spans="1:6" s="233" customFormat="1" ht="14.4" customHeight="1" x14ac:dyDescent="0.25">
      <c r="A301" s="471"/>
      <c r="B301" s="471"/>
      <c r="C301" s="101" t="s">
        <v>511</v>
      </c>
      <c r="D301" s="533">
        <v>750</v>
      </c>
      <c r="E301" s="27">
        <f t="shared" si="10"/>
        <v>1.6348773841961851E-2</v>
      </c>
      <c r="F301" s="102">
        <f t="shared" si="11"/>
        <v>1.0181087611652595E-3</v>
      </c>
    </row>
    <row r="302" spans="1:6" s="233" customFormat="1" ht="14.4" customHeight="1" x14ac:dyDescent="0.25">
      <c r="A302" s="471"/>
      <c r="B302" s="471"/>
      <c r="C302" s="101" t="s">
        <v>507</v>
      </c>
      <c r="D302" s="533">
        <v>650</v>
      </c>
      <c r="E302" s="27">
        <f t="shared" si="10"/>
        <v>1.4168937329700272E-2</v>
      </c>
      <c r="F302" s="102">
        <f t="shared" si="11"/>
        <v>8.8236092634322479E-4</v>
      </c>
    </row>
    <row r="303" spans="1:6" s="233" customFormat="1" ht="14.4" customHeight="1" x14ac:dyDescent="0.25">
      <c r="A303" s="471"/>
      <c r="B303" s="471"/>
      <c r="C303" s="101" t="s">
        <v>490</v>
      </c>
      <c r="D303" s="533">
        <v>585</v>
      </c>
      <c r="E303" s="27">
        <f t="shared" si="10"/>
        <v>1.2752043596730244E-2</v>
      </c>
      <c r="F303" s="102">
        <f t="shared" si="11"/>
        <v>7.9412483370890237E-4</v>
      </c>
    </row>
    <row r="304" spans="1:6" s="233" customFormat="1" ht="14.4" customHeight="1" x14ac:dyDescent="0.25">
      <c r="A304" s="471"/>
      <c r="B304" s="471"/>
      <c r="C304" s="101" t="s">
        <v>514</v>
      </c>
      <c r="D304" s="533">
        <v>570</v>
      </c>
      <c r="E304" s="27">
        <f t="shared" si="10"/>
        <v>1.2425068119891008E-2</v>
      </c>
      <c r="F304" s="102">
        <f t="shared" si="11"/>
        <v>7.7376265848559721E-4</v>
      </c>
    </row>
    <row r="305" spans="1:6" s="233" customFormat="1" ht="14.4" customHeight="1" x14ac:dyDescent="0.25">
      <c r="A305" s="471"/>
      <c r="B305" s="471"/>
      <c r="C305" s="101" t="s">
        <v>503</v>
      </c>
      <c r="D305" s="533">
        <v>540</v>
      </c>
      <c r="E305" s="27">
        <f t="shared" si="10"/>
        <v>1.1771117166212534E-2</v>
      </c>
      <c r="F305" s="102">
        <f t="shared" si="11"/>
        <v>7.3303830803898677E-4</v>
      </c>
    </row>
    <row r="306" spans="1:6" s="233" customFormat="1" ht="14.4" customHeight="1" x14ac:dyDescent="0.25">
      <c r="A306" s="471"/>
      <c r="B306" s="471"/>
      <c r="C306" s="101" t="s">
        <v>513</v>
      </c>
      <c r="D306" s="533">
        <v>525</v>
      </c>
      <c r="E306" s="27">
        <f t="shared" si="10"/>
        <v>1.1444141689373298E-2</v>
      </c>
      <c r="F306" s="102">
        <f t="shared" si="11"/>
        <v>7.1267613281568161E-4</v>
      </c>
    </row>
    <row r="307" spans="1:6" s="233" customFormat="1" ht="14.4" customHeight="1" x14ac:dyDescent="0.25">
      <c r="A307" s="471"/>
      <c r="B307" s="471"/>
      <c r="C307" s="101" t="s">
        <v>519</v>
      </c>
      <c r="D307" s="533">
        <v>470</v>
      </c>
      <c r="E307" s="27">
        <f t="shared" si="10"/>
        <v>1.0245231607629428E-2</v>
      </c>
      <c r="F307" s="102">
        <f t="shared" si="11"/>
        <v>6.380148236635626E-4</v>
      </c>
    </row>
    <row r="308" spans="1:6" s="233" customFormat="1" ht="14.4" customHeight="1" x14ac:dyDescent="0.25">
      <c r="A308" s="471"/>
      <c r="B308" s="471"/>
      <c r="C308" s="101" t="s">
        <v>496</v>
      </c>
      <c r="D308" s="533">
        <v>425</v>
      </c>
      <c r="E308" s="27">
        <f t="shared" si="10"/>
        <v>9.2643051771117164E-3</v>
      </c>
      <c r="F308" s="102">
        <f t="shared" si="11"/>
        <v>5.76928297993647E-4</v>
      </c>
    </row>
    <row r="309" spans="1:6" s="233" customFormat="1" ht="14.4" customHeight="1" x14ac:dyDescent="0.25">
      <c r="A309" s="471"/>
      <c r="B309" s="471"/>
      <c r="C309" s="101" t="s">
        <v>500</v>
      </c>
      <c r="D309" s="533">
        <v>400</v>
      </c>
      <c r="E309" s="27">
        <f t="shared" si="10"/>
        <v>8.7193460490463219E-3</v>
      </c>
      <c r="F309" s="102">
        <f t="shared" si="11"/>
        <v>5.4299133928813832E-4</v>
      </c>
    </row>
    <row r="310" spans="1:6" s="233" customFormat="1" ht="14.4" customHeight="1" x14ac:dyDescent="0.25">
      <c r="A310" s="471"/>
      <c r="B310" s="471"/>
      <c r="C310" s="101" t="s">
        <v>518</v>
      </c>
      <c r="D310" s="533">
        <v>340</v>
      </c>
      <c r="E310" s="27">
        <f t="shared" si="10"/>
        <v>7.4114441416893734E-3</v>
      </c>
      <c r="F310" s="102">
        <f t="shared" si="11"/>
        <v>4.6154263839491761E-4</v>
      </c>
    </row>
    <row r="311" spans="1:6" s="233" customFormat="1" ht="14.4" customHeight="1" x14ac:dyDescent="0.25">
      <c r="A311" s="471"/>
      <c r="B311" s="471"/>
      <c r="C311" s="101" t="s">
        <v>488</v>
      </c>
      <c r="D311" s="533">
        <v>330</v>
      </c>
      <c r="E311" s="27">
        <f t="shared" si="10"/>
        <v>7.1934604904632157E-3</v>
      </c>
      <c r="F311" s="102">
        <f t="shared" si="11"/>
        <v>4.4796785491271415E-4</v>
      </c>
    </row>
    <row r="312" spans="1:6" s="233" customFormat="1" ht="14.4" customHeight="1" x14ac:dyDescent="0.25">
      <c r="A312" s="471"/>
      <c r="B312" s="471"/>
      <c r="C312" s="101" t="s">
        <v>505</v>
      </c>
      <c r="D312" s="533">
        <v>300</v>
      </c>
      <c r="E312" s="27">
        <f t="shared" si="10"/>
        <v>6.5395095367847414E-3</v>
      </c>
      <c r="F312" s="102">
        <f t="shared" si="11"/>
        <v>4.0724350446610377E-4</v>
      </c>
    </row>
    <row r="313" spans="1:6" s="233" customFormat="1" ht="14.4" customHeight="1" x14ac:dyDescent="0.25">
      <c r="A313" s="471"/>
      <c r="B313" s="471"/>
      <c r="C313" s="101" t="s">
        <v>485</v>
      </c>
      <c r="D313" s="533">
        <v>275</v>
      </c>
      <c r="E313" s="27">
        <f t="shared" si="10"/>
        <v>5.9945504087193461E-3</v>
      </c>
      <c r="F313" s="102">
        <f t="shared" si="11"/>
        <v>3.7330654576059514E-4</v>
      </c>
    </row>
    <row r="314" spans="1:6" s="233" customFormat="1" ht="14.4" customHeight="1" x14ac:dyDescent="0.25">
      <c r="A314" s="471"/>
      <c r="B314" s="471"/>
      <c r="C314" s="101" t="s">
        <v>506</v>
      </c>
      <c r="D314" s="533">
        <v>260</v>
      </c>
      <c r="E314" s="27">
        <f t="shared" si="10"/>
        <v>5.6675749318801094E-3</v>
      </c>
      <c r="F314" s="102">
        <f t="shared" si="11"/>
        <v>3.5294437053728993E-4</v>
      </c>
    </row>
    <row r="315" spans="1:6" s="233" customFormat="1" ht="14.4" customHeight="1" x14ac:dyDescent="0.25">
      <c r="A315" s="471"/>
      <c r="B315" s="471"/>
      <c r="C315" s="101" t="s">
        <v>501</v>
      </c>
      <c r="D315" s="533">
        <v>255</v>
      </c>
      <c r="E315" s="27">
        <f t="shared" si="10"/>
        <v>5.5585831062670297E-3</v>
      </c>
      <c r="F315" s="102">
        <f t="shared" si="11"/>
        <v>3.4615697879618822E-4</v>
      </c>
    </row>
    <row r="316" spans="1:6" s="233" customFormat="1" ht="14.4" customHeight="1" x14ac:dyDescent="0.25">
      <c r="A316" s="471"/>
      <c r="B316" s="471"/>
      <c r="C316" s="101" t="s">
        <v>498</v>
      </c>
      <c r="D316" s="533">
        <v>250</v>
      </c>
      <c r="E316" s="27">
        <f t="shared" si="10"/>
        <v>5.4495912806539508E-3</v>
      </c>
      <c r="F316" s="102">
        <f t="shared" si="11"/>
        <v>3.3936958705508646E-4</v>
      </c>
    </row>
    <row r="317" spans="1:6" s="233" customFormat="1" ht="14.4" customHeight="1" x14ac:dyDescent="0.25">
      <c r="A317" s="471"/>
      <c r="B317" s="471"/>
      <c r="C317" s="101" t="s">
        <v>499</v>
      </c>
      <c r="D317" s="533">
        <v>250</v>
      </c>
      <c r="E317" s="27">
        <f t="shared" si="10"/>
        <v>5.4495912806539508E-3</v>
      </c>
      <c r="F317" s="102">
        <f t="shared" si="11"/>
        <v>3.3936958705508646E-4</v>
      </c>
    </row>
    <row r="318" spans="1:6" s="233" customFormat="1" ht="14.4" customHeight="1" x14ac:dyDescent="0.25">
      <c r="A318" s="471"/>
      <c r="B318" s="471"/>
      <c r="C318" s="101" t="s">
        <v>379</v>
      </c>
      <c r="D318" s="533">
        <v>1075</v>
      </c>
      <c r="E318" s="27">
        <f t="shared" si="10"/>
        <v>2.3433242506811988E-2</v>
      </c>
      <c r="F318" s="102">
        <f t="shared" si="11"/>
        <v>1.4592892243368719E-3</v>
      </c>
    </row>
    <row r="319" spans="1:6" s="233" customFormat="1" ht="14.4" customHeight="1" x14ac:dyDescent="0.25">
      <c r="A319" s="471"/>
      <c r="B319" s="471"/>
      <c r="C319" s="101" t="s">
        <v>378</v>
      </c>
      <c r="D319" s="533">
        <v>795</v>
      </c>
      <c r="E319" s="27">
        <f t="shared" si="10"/>
        <v>1.7329700272479563E-2</v>
      </c>
      <c r="F319" s="102">
        <f t="shared" si="11"/>
        <v>1.079195286835175E-3</v>
      </c>
    </row>
    <row r="320" spans="1:6" s="233" customFormat="1" ht="14.4" customHeight="1" x14ac:dyDescent="0.25">
      <c r="A320" s="471"/>
      <c r="B320" s="471"/>
      <c r="C320" s="101" t="s">
        <v>380</v>
      </c>
      <c r="D320" s="533">
        <v>795</v>
      </c>
      <c r="E320" s="27">
        <f t="shared" si="10"/>
        <v>1.7329700272479563E-2</v>
      </c>
      <c r="F320" s="102">
        <f t="shared" si="11"/>
        <v>1.079195286835175E-3</v>
      </c>
    </row>
    <row r="321" spans="1:6" s="233" customFormat="1" ht="14.4" customHeight="1" x14ac:dyDescent="0.25">
      <c r="A321" s="471"/>
      <c r="B321" s="471"/>
      <c r="C321" s="101" t="s">
        <v>377</v>
      </c>
      <c r="D321" s="533">
        <v>745</v>
      </c>
      <c r="E321" s="27">
        <f t="shared" si="10"/>
        <v>1.6239782016348774E-2</v>
      </c>
      <c r="F321" s="102">
        <f t="shared" si="11"/>
        <v>1.0113213694241576E-3</v>
      </c>
    </row>
    <row r="322" spans="1:6" s="233" customFormat="1" ht="14.4" customHeight="1" thickBot="1" x14ac:dyDescent="0.3">
      <c r="A322" s="471"/>
      <c r="B322" s="471"/>
      <c r="C322" s="107" t="s">
        <v>303</v>
      </c>
      <c r="D322" s="533">
        <v>2745</v>
      </c>
      <c r="E322" s="27">
        <f t="shared" si="10"/>
        <v>5.9836512261580384E-2</v>
      </c>
      <c r="F322" s="102">
        <f t="shared" si="11"/>
        <v>3.7262780658648496E-3</v>
      </c>
    </row>
    <row r="323" spans="1:6" s="233" customFormat="1" ht="14.4" customHeight="1" thickBot="1" x14ac:dyDescent="0.3">
      <c r="A323" s="471"/>
      <c r="B323" s="471"/>
      <c r="C323" s="239" t="s">
        <v>122</v>
      </c>
      <c r="D323" s="245">
        <f>SUM(D292:D322)</f>
        <v>45875</v>
      </c>
      <c r="E323" s="241">
        <f>SUM(E292:E322)</f>
        <v>0.99999999999999967</v>
      </c>
      <c r="F323" s="232">
        <f>SUM(F292:F322)</f>
        <v>6.2274319224608354E-2</v>
      </c>
    </row>
    <row r="324" spans="1:6" s="233" customFormat="1" ht="16.2" thickTop="1" x14ac:dyDescent="0.25">
      <c r="A324" s="471"/>
      <c r="B324" s="471"/>
      <c r="C324" s="891" t="s">
        <v>582</v>
      </c>
      <c r="D324" s="891"/>
      <c r="E324" s="891"/>
      <c r="F324" s="891"/>
    </row>
    <row r="325" spans="1:6" s="233" customFormat="1" ht="16.5" customHeight="1" x14ac:dyDescent="0.25">
      <c r="A325" s="471"/>
      <c r="B325" s="471"/>
      <c r="C325" s="638" t="s">
        <v>100</v>
      </c>
    </row>
    <row r="326" spans="1:6" s="233" customFormat="1" ht="13.8" thickBot="1" x14ac:dyDescent="0.3">
      <c r="A326" s="471"/>
      <c r="B326" s="471"/>
    </row>
    <row r="327" spans="1:6" s="233" customFormat="1" ht="39" customHeight="1" thickTop="1" thickBot="1" x14ac:dyDescent="0.3">
      <c r="A327" s="471"/>
      <c r="B327" s="471"/>
      <c r="C327" s="511" t="s">
        <v>572</v>
      </c>
      <c r="D327" s="768" t="s">
        <v>275</v>
      </c>
      <c r="E327" s="887"/>
      <c r="F327" s="769"/>
    </row>
    <row r="328" spans="1:6" ht="22.5" customHeight="1" thickTop="1" thickBot="1" x14ac:dyDescent="0.3">
      <c r="C328" s="383" t="s">
        <v>127</v>
      </c>
      <c r="D328" s="509" t="s">
        <v>70</v>
      </c>
      <c r="E328" s="207" t="s">
        <v>48</v>
      </c>
      <c r="F328" s="345" t="s">
        <v>49</v>
      </c>
    </row>
    <row r="329" spans="1:6" s="233" customFormat="1" ht="14.4" thickBot="1" x14ac:dyDescent="0.3">
      <c r="A329" s="471"/>
      <c r="B329" s="471"/>
      <c r="C329" s="505" t="s">
        <v>128</v>
      </c>
      <c r="D329" s="178">
        <v>177020</v>
      </c>
      <c r="E329" s="27">
        <f>IF(D$352&lt;&gt;0,D329/D$352,0)</f>
        <v>0.24030734144222415</v>
      </c>
      <c r="F329" s="27">
        <f t="shared" ref="F329:F344" si="12">IF(D$352&lt;&gt;0,D329/D$352,0)</f>
        <v>0.24030734144222415</v>
      </c>
    </row>
    <row r="330" spans="1:6" s="233" customFormat="1" ht="13.8" x14ac:dyDescent="0.25">
      <c r="A330" s="471"/>
      <c r="B330" s="471"/>
      <c r="C330" s="505" t="s">
        <v>136</v>
      </c>
      <c r="D330" s="178">
        <v>32510</v>
      </c>
      <c r="E330" s="27">
        <f t="shared" ref="E330:E342" si="13">IF(D$352&lt;&gt;0,D330/D$352,0)</f>
        <v>4.4132819287576022E-2</v>
      </c>
      <c r="F330" s="27">
        <f t="shared" si="12"/>
        <v>4.4132819287576022E-2</v>
      </c>
    </row>
    <row r="331" spans="1:6" s="233" customFormat="1" ht="13.8" x14ac:dyDescent="0.25">
      <c r="A331" s="471"/>
      <c r="B331" s="471"/>
      <c r="C331" s="506" t="s">
        <v>129</v>
      </c>
      <c r="D331" s="333">
        <v>29530</v>
      </c>
      <c r="E331" s="27">
        <f t="shared" si="13"/>
        <v>4.0087423979148565E-2</v>
      </c>
      <c r="F331" s="27">
        <f t="shared" si="12"/>
        <v>4.0087423979148565E-2</v>
      </c>
    </row>
    <row r="332" spans="1:6" s="233" customFormat="1" ht="13.8" x14ac:dyDescent="0.25">
      <c r="A332" s="471"/>
      <c r="B332" s="471"/>
      <c r="C332" s="506" t="s">
        <v>132</v>
      </c>
      <c r="D332" s="333">
        <v>24170</v>
      </c>
      <c r="E332" s="27">
        <f t="shared" si="13"/>
        <v>3.281114248479583E-2</v>
      </c>
      <c r="F332" s="27">
        <f t="shared" si="12"/>
        <v>3.281114248479583E-2</v>
      </c>
    </row>
    <row r="333" spans="1:6" s="233" customFormat="1" ht="13.8" x14ac:dyDescent="0.25">
      <c r="A333" s="471"/>
      <c r="B333" s="471"/>
      <c r="C333" s="506" t="s">
        <v>130</v>
      </c>
      <c r="D333" s="333">
        <v>19790</v>
      </c>
      <c r="E333" s="27">
        <f t="shared" si="13"/>
        <v>2.6865225890529972E-2</v>
      </c>
      <c r="F333" s="27">
        <f t="shared" si="12"/>
        <v>2.6865225890529972E-2</v>
      </c>
    </row>
    <row r="334" spans="1:6" s="233" customFormat="1" ht="13.8" x14ac:dyDescent="0.25">
      <c r="A334" s="471"/>
      <c r="B334" s="471"/>
      <c r="C334" s="506" t="s">
        <v>137</v>
      </c>
      <c r="D334" s="333">
        <v>14745</v>
      </c>
      <c r="E334" s="27">
        <f t="shared" si="13"/>
        <v>2.0016561685490878E-2</v>
      </c>
      <c r="F334" s="27">
        <f t="shared" si="12"/>
        <v>2.0016561685490878E-2</v>
      </c>
    </row>
    <row r="335" spans="1:6" s="233" customFormat="1" ht="13.8" x14ac:dyDescent="0.25">
      <c r="A335" s="471"/>
      <c r="B335" s="471"/>
      <c r="C335" s="510" t="s">
        <v>131</v>
      </c>
      <c r="D335" s="334">
        <v>13420</v>
      </c>
      <c r="E335" s="27">
        <f t="shared" si="13"/>
        <v>1.8217854039965248E-2</v>
      </c>
      <c r="F335" s="27">
        <f t="shared" si="12"/>
        <v>1.8217854039965248E-2</v>
      </c>
    </row>
    <row r="336" spans="1:6" s="233" customFormat="1" ht="13.8" x14ac:dyDescent="0.25">
      <c r="A336" s="471"/>
      <c r="B336" s="471"/>
      <c r="C336" s="510" t="s">
        <v>135</v>
      </c>
      <c r="D336" s="334">
        <v>12390</v>
      </c>
      <c r="E336" s="27">
        <f t="shared" si="13"/>
        <v>1.6819613379669852E-2</v>
      </c>
      <c r="F336" s="27">
        <f t="shared" si="12"/>
        <v>1.6819613379669852E-2</v>
      </c>
    </row>
    <row r="337" spans="1:6" s="233" customFormat="1" ht="13.8" x14ac:dyDescent="0.25">
      <c r="A337" s="471"/>
      <c r="B337" s="471"/>
      <c r="C337" s="115" t="s">
        <v>133</v>
      </c>
      <c r="D337" s="334">
        <v>10835</v>
      </c>
      <c r="E337" s="27">
        <f t="shared" si="13"/>
        <v>1.4708677237185056E-2</v>
      </c>
      <c r="F337" s="27">
        <f t="shared" si="12"/>
        <v>1.4708677237185056E-2</v>
      </c>
    </row>
    <row r="338" spans="1:6" s="233" customFormat="1" ht="13.8" x14ac:dyDescent="0.25">
      <c r="A338" s="471"/>
      <c r="B338" s="471"/>
      <c r="C338" s="115" t="s">
        <v>561</v>
      </c>
      <c r="D338" s="334">
        <v>10775</v>
      </c>
      <c r="E338" s="27">
        <f t="shared" si="13"/>
        <v>1.462722632493484E-2</v>
      </c>
      <c r="F338" s="27">
        <f t="shared" si="12"/>
        <v>1.462722632493484E-2</v>
      </c>
    </row>
    <row r="339" spans="1:6" s="233" customFormat="1" ht="13.8" x14ac:dyDescent="0.25">
      <c r="A339" s="471"/>
      <c r="B339" s="471"/>
      <c r="C339" s="115" t="s">
        <v>562</v>
      </c>
      <c r="D339" s="334">
        <v>9285</v>
      </c>
      <c r="E339" s="27">
        <f t="shared" si="13"/>
        <v>1.2604528670721113E-2</v>
      </c>
      <c r="F339" s="27">
        <f t="shared" si="12"/>
        <v>1.2604528670721113E-2</v>
      </c>
    </row>
    <row r="340" spans="1:6" s="233" customFormat="1" ht="13.8" x14ac:dyDescent="0.25">
      <c r="A340" s="471"/>
      <c r="B340" s="471"/>
      <c r="C340" s="115" t="s">
        <v>134</v>
      </c>
      <c r="D340" s="334">
        <v>7015</v>
      </c>
      <c r="E340" s="27">
        <f t="shared" si="13"/>
        <v>9.522969157254561E-3</v>
      </c>
      <c r="F340" s="27">
        <f t="shared" si="12"/>
        <v>9.522969157254561E-3</v>
      </c>
    </row>
    <row r="341" spans="1:6" s="233" customFormat="1" ht="13.8" x14ac:dyDescent="0.25">
      <c r="A341" s="471"/>
      <c r="B341" s="471"/>
      <c r="C341" s="510" t="s">
        <v>138</v>
      </c>
      <c r="D341" s="334">
        <v>6860</v>
      </c>
      <c r="E341" s="27">
        <f t="shared" si="13"/>
        <v>9.3125543006081675E-3</v>
      </c>
      <c r="F341" s="27">
        <f t="shared" si="12"/>
        <v>9.3125543006081675E-3</v>
      </c>
    </row>
    <row r="342" spans="1:6" s="233" customFormat="1" ht="13.8" x14ac:dyDescent="0.25">
      <c r="A342" s="471"/>
      <c r="B342" s="471"/>
      <c r="C342" s="510" t="s">
        <v>139</v>
      </c>
      <c r="D342" s="334">
        <v>2890</v>
      </c>
      <c r="E342" s="27">
        <f t="shared" si="13"/>
        <v>3.9232189400521282E-3</v>
      </c>
      <c r="F342" s="27">
        <f t="shared" si="12"/>
        <v>3.9232189400521282E-3</v>
      </c>
    </row>
    <row r="343" spans="1:6" s="233" customFormat="1" ht="13.8" x14ac:dyDescent="0.25">
      <c r="A343" s="471"/>
      <c r="B343" s="471"/>
      <c r="C343" s="115" t="s">
        <v>563</v>
      </c>
      <c r="D343" s="334">
        <v>2805</v>
      </c>
      <c r="E343" s="27">
        <f>IF(D$352&lt;&gt;0,D343/D$352,0)</f>
        <v>3.8078301476976543E-3</v>
      </c>
      <c r="F343" s="27">
        <f t="shared" si="12"/>
        <v>3.8078301476976543E-3</v>
      </c>
    </row>
    <row r="344" spans="1:6" s="233" customFormat="1" ht="14.4" customHeight="1" x14ac:dyDescent="0.25">
      <c r="A344" s="471"/>
      <c r="B344" s="471"/>
      <c r="C344" s="115" t="s">
        <v>564</v>
      </c>
      <c r="D344" s="334">
        <v>2670</v>
      </c>
      <c r="E344" s="27">
        <f t="shared" ref="E344:E351" si="14">IF(D$352&lt;&gt;0,D344/D$352,0)</f>
        <v>3.6245655951346657E-3</v>
      </c>
      <c r="F344" s="27">
        <f t="shared" si="12"/>
        <v>3.6245655951346657E-3</v>
      </c>
    </row>
    <row r="345" spans="1:6" s="233" customFormat="1" ht="14.4" customHeight="1" x14ac:dyDescent="0.25">
      <c r="A345" s="471"/>
      <c r="B345" s="471"/>
      <c r="C345" s="510" t="s">
        <v>565</v>
      </c>
      <c r="D345" s="334">
        <v>1055</v>
      </c>
      <c r="E345" s="27">
        <f t="shared" si="14"/>
        <v>1.4321785403996524E-3</v>
      </c>
      <c r="F345" s="27">
        <f>IF(D$352&lt;&gt;0,D345/D$352,0)</f>
        <v>1.4321785403996524E-3</v>
      </c>
    </row>
    <row r="346" spans="1:6" s="233" customFormat="1" ht="14.4" customHeight="1" x14ac:dyDescent="0.25">
      <c r="A346" s="471"/>
      <c r="B346" s="471"/>
      <c r="C346" s="115" t="s">
        <v>566</v>
      </c>
      <c r="D346" s="334">
        <v>1020</v>
      </c>
      <c r="E346" s="27">
        <f t="shared" si="14"/>
        <v>1.3846655082536924E-3</v>
      </c>
      <c r="F346" s="27">
        <f t="shared" ref="F346:F351" si="15">IF(D$352&lt;&gt;0,D346/D$352,0)</f>
        <v>1.3846655082536924E-3</v>
      </c>
    </row>
    <row r="347" spans="1:6" s="233" customFormat="1" ht="14.4" customHeight="1" x14ac:dyDescent="0.25">
      <c r="A347" s="471"/>
      <c r="B347" s="471"/>
      <c r="C347" s="506" t="s">
        <v>567</v>
      </c>
      <c r="D347" s="333">
        <v>975</v>
      </c>
      <c r="E347" s="27">
        <f t="shared" si="14"/>
        <v>1.3235773240660295E-3</v>
      </c>
      <c r="F347" s="27">
        <f t="shared" si="15"/>
        <v>1.3235773240660295E-3</v>
      </c>
    </row>
    <row r="348" spans="1:6" s="233" customFormat="1" ht="14.4" customHeight="1" x14ac:dyDescent="0.25">
      <c r="A348" s="471"/>
      <c r="B348" s="471"/>
      <c r="C348" s="508" t="s">
        <v>568</v>
      </c>
      <c r="D348" s="333">
        <v>65290</v>
      </c>
      <c r="E348" s="27">
        <f t="shared" si="14"/>
        <v>8.8632167680278012E-2</v>
      </c>
      <c r="F348" s="27">
        <f t="shared" si="15"/>
        <v>8.8632167680278012E-2</v>
      </c>
    </row>
    <row r="349" spans="1:6" s="233" customFormat="1" ht="13.8" x14ac:dyDescent="0.25">
      <c r="A349" s="471"/>
      <c r="B349" s="471"/>
      <c r="C349" s="508" t="s">
        <v>569</v>
      </c>
      <c r="D349" s="333">
        <v>18205</v>
      </c>
      <c r="E349" s="27">
        <f t="shared" si="14"/>
        <v>2.4713564291920068E-2</v>
      </c>
      <c r="F349" s="27">
        <f t="shared" si="15"/>
        <v>2.4713564291920068E-2</v>
      </c>
    </row>
    <row r="350" spans="1:6" s="233" customFormat="1" ht="13.8" x14ac:dyDescent="0.25">
      <c r="A350" s="471"/>
      <c r="B350" s="471"/>
      <c r="C350" s="508" t="s">
        <v>570</v>
      </c>
      <c r="D350" s="333">
        <v>5440</v>
      </c>
      <c r="E350" s="27">
        <f t="shared" si="14"/>
        <v>7.3848827106863593E-3</v>
      </c>
      <c r="F350" s="27">
        <f t="shared" si="15"/>
        <v>7.3848827106863593E-3</v>
      </c>
    </row>
    <row r="351" spans="1:6" s="233" customFormat="1" ht="13.5" customHeight="1" thickBot="1" x14ac:dyDescent="0.3">
      <c r="A351" s="471"/>
      <c r="B351" s="471"/>
      <c r="C351" s="508" t="s">
        <v>571</v>
      </c>
      <c r="D351" s="333">
        <v>267945</v>
      </c>
      <c r="E351" s="27">
        <f t="shared" si="14"/>
        <v>0.36373941138140747</v>
      </c>
      <c r="F351" s="27">
        <f t="shared" si="15"/>
        <v>0.36373941138140747</v>
      </c>
    </row>
    <row r="352" spans="1:6" s="233" customFormat="1" ht="15" customHeight="1" thickBot="1" x14ac:dyDescent="0.3">
      <c r="A352" s="471"/>
      <c r="B352" s="471"/>
      <c r="C352" s="229" t="s">
        <v>67</v>
      </c>
      <c r="D352" s="250">
        <f>SUM(D328:D351)</f>
        <v>736640</v>
      </c>
      <c r="E352" s="241">
        <f>SUM(E329:E351)</f>
        <v>1</v>
      </c>
      <c r="F352" s="232">
        <f>SUM(F329:F351)</f>
        <v>1</v>
      </c>
    </row>
    <row r="353" spans="1:6" s="233" customFormat="1" ht="15.75" customHeight="1" thickTop="1" x14ac:dyDescent="0.25">
      <c r="A353" s="471"/>
      <c r="B353" s="471"/>
      <c r="C353" s="895"/>
      <c r="D353" s="895"/>
      <c r="E353" s="895"/>
      <c r="F353" s="895"/>
    </row>
    <row r="354" spans="1:6" s="233" customFormat="1" ht="12.75" customHeight="1" thickBot="1" x14ac:dyDescent="0.3">
      <c r="A354" s="471"/>
      <c r="B354" s="471"/>
      <c r="C354" s="894"/>
      <c r="D354" s="894"/>
      <c r="E354" s="894"/>
      <c r="F354" s="894"/>
    </row>
    <row r="355" spans="1:6" s="233" customFormat="1" ht="38.25" customHeight="1" thickTop="1" thickBot="1" x14ac:dyDescent="0.3">
      <c r="A355" s="471"/>
      <c r="B355" s="471"/>
      <c r="C355" s="379" t="s">
        <v>140</v>
      </c>
      <c r="D355" s="768"/>
      <c r="E355" s="887" t="s">
        <v>275</v>
      </c>
      <c r="F355" s="769"/>
    </row>
    <row r="356" spans="1:6" s="233" customFormat="1" ht="15" thickTop="1" thickBot="1" x14ac:dyDescent="0.3">
      <c r="A356" s="471"/>
      <c r="B356" s="471"/>
      <c r="C356" s="770" t="s">
        <v>141</v>
      </c>
      <c r="D356" s="771"/>
      <c r="E356" s="234" t="s">
        <v>70</v>
      </c>
      <c r="F356" s="251" t="s">
        <v>48</v>
      </c>
    </row>
    <row r="357" spans="1:6" s="233" customFormat="1" ht="14.4" customHeight="1" x14ac:dyDescent="0.25">
      <c r="A357" s="471"/>
      <c r="B357" s="471"/>
      <c r="C357" s="772" t="s">
        <v>142</v>
      </c>
      <c r="D357" s="773"/>
      <c r="E357" s="178">
        <v>334045</v>
      </c>
      <c r="F357" s="235">
        <f t="shared" ref="F357:F364" si="16">IF(E$365&lt;&gt;0,E357/E$365,0)</f>
        <v>0.54533062337259508</v>
      </c>
    </row>
    <row r="358" spans="1:6" s="233" customFormat="1" ht="14.4" customHeight="1" x14ac:dyDescent="0.25">
      <c r="A358" s="471"/>
      <c r="B358" s="471"/>
      <c r="C358" s="878" t="s">
        <v>143</v>
      </c>
      <c r="D358" s="879"/>
      <c r="E358" s="333">
        <v>278190</v>
      </c>
      <c r="F358" s="159">
        <f t="shared" si="16"/>
        <v>0.45414697455738667</v>
      </c>
    </row>
    <row r="359" spans="1:6" s="233" customFormat="1" ht="14.4" customHeight="1" x14ac:dyDescent="0.25">
      <c r="A359" s="471"/>
      <c r="B359" s="471"/>
      <c r="C359" s="878" t="s">
        <v>144</v>
      </c>
      <c r="D359" s="879"/>
      <c r="E359" s="333">
        <v>55850</v>
      </c>
      <c r="F359" s="97">
        <f t="shared" si="16"/>
        <v>9.1175486282864399E-2</v>
      </c>
    </row>
    <row r="360" spans="1:6" s="233" customFormat="1" ht="14.4" customHeight="1" x14ac:dyDescent="0.25">
      <c r="A360" s="471"/>
      <c r="B360" s="471"/>
      <c r="C360" s="774" t="s">
        <v>145</v>
      </c>
      <c r="D360" s="775"/>
      <c r="E360" s="333">
        <v>278510</v>
      </c>
      <c r="F360" s="159">
        <f t="shared" si="16"/>
        <v>0.45466937662740486</v>
      </c>
    </row>
    <row r="361" spans="1:6" s="233" customFormat="1" ht="14.4" customHeight="1" x14ac:dyDescent="0.25">
      <c r="A361" s="471"/>
      <c r="B361" s="471"/>
      <c r="C361" s="878" t="s">
        <v>146</v>
      </c>
      <c r="D361" s="879"/>
      <c r="E361" s="333">
        <v>199130</v>
      </c>
      <c r="F361" s="159">
        <f t="shared" si="16"/>
        <v>0.32508101313351456</v>
      </c>
    </row>
    <row r="362" spans="1:6" s="233" customFormat="1" ht="14.4" customHeight="1" x14ac:dyDescent="0.25">
      <c r="A362" s="471"/>
      <c r="B362" s="471"/>
      <c r="C362" s="878" t="s">
        <v>147</v>
      </c>
      <c r="D362" s="879"/>
      <c r="E362" s="333">
        <v>14245</v>
      </c>
      <c r="F362" s="97">
        <f t="shared" si="16"/>
        <v>2.3255054648154045E-2</v>
      </c>
    </row>
    <row r="363" spans="1:6" s="233" customFormat="1" ht="14.4" customHeight="1" x14ac:dyDescent="0.25">
      <c r="A363" s="471"/>
      <c r="B363" s="471"/>
      <c r="C363" s="878" t="s">
        <v>148</v>
      </c>
      <c r="D363" s="879"/>
      <c r="E363" s="333">
        <v>36035</v>
      </c>
      <c r="F363" s="159">
        <f t="shared" si="16"/>
        <v>5.8827370603456018E-2</v>
      </c>
    </row>
    <row r="364" spans="1:6" s="233" customFormat="1" ht="15" customHeight="1" thickBot="1" x14ac:dyDescent="0.3">
      <c r="A364" s="471"/>
      <c r="B364" s="471"/>
      <c r="C364" s="892" t="s">
        <v>149</v>
      </c>
      <c r="D364" s="893"/>
      <c r="E364" s="105">
        <v>29095</v>
      </c>
      <c r="F364" s="97">
        <f t="shared" si="16"/>
        <v>4.7497775709936248E-2</v>
      </c>
    </row>
    <row r="365" spans="1:6" s="233" customFormat="1" ht="15.75" customHeight="1" thickBot="1" x14ac:dyDescent="0.3">
      <c r="A365" s="471"/>
      <c r="B365" s="471"/>
      <c r="C365" s="801" t="s">
        <v>67</v>
      </c>
      <c r="D365" s="802"/>
      <c r="E365" s="245">
        <f>E357+E360</f>
        <v>612555</v>
      </c>
      <c r="F365" s="241">
        <f>F357+F360</f>
        <v>1</v>
      </c>
    </row>
    <row r="366" spans="1:6" s="233" customFormat="1" ht="12.75" customHeight="1" thickTop="1" x14ac:dyDescent="0.25">
      <c r="A366" s="471"/>
      <c r="B366" s="471"/>
    </row>
    <row r="367" spans="1:6" s="233" customFormat="1" ht="12.75" customHeight="1" x14ac:dyDescent="0.25">
      <c r="A367" s="471"/>
      <c r="B367" s="471"/>
    </row>
    <row r="368" spans="1:6" s="233" customFormat="1" ht="12.75" customHeight="1" x14ac:dyDescent="0.25">
      <c r="A368" s="471"/>
      <c r="B368" s="471"/>
    </row>
    <row r="369" spans="1:6" s="233" customFormat="1" ht="12.75" customHeight="1" thickBot="1" x14ac:dyDescent="0.3">
      <c r="A369" s="471"/>
      <c r="B369" s="471"/>
    </row>
    <row r="370" spans="1:6" s="233" customFormat="1" ht="39" customHeight="1" thickTop="1" thickBot="1" x14ac:dyDescent="0.3">
      <c r="A370" s="471"/>
      <c r="B370" s="471"/>
      <c r="C370" s="379" t="s">
        <v>150</v>
      </c>
      <c r="D370" s="768" t="s">
        <v>275</v>
      </c>
      <c r="E370" s="887"/>
      <c r="F370" s="769"/>
    </row>
    <row r="371" spans="1:6" ht="28.8" thickTop="1" thickBot="1" x14ac:dyDescent="0.3">
      <c r="C371" s="384" t="s">
        <v>348</v>
      </c>
      <c r="D371" s="222" t="s">
        <v>151</v>
      </c>
      <c r="E371" s="207" t="s">
        <v>152</v>
      </c>
      <c r="F371" s="207" t="s">
        <v>153</v>
      </c>
    </row>
    <row r="372" spans="1:6" ht="14.4" customHeight="1" x14ac:dyDescent="0.25">
      <c r="C372" s="103" t="s">
        <v>154</v>
      </c>
      <c r="D372" s="178">
        <v>31850</v>
      </c>
      <c r="E372" s="224">
        <v>43085</v>
      </c>
      <c r="F372" s="66">
        <f t="shared" ref="F372:F383" si="17">IF((D$384+E$384)&lt;&gt;0,(D372+E372)/(D$384+E$384),0)</f>
        <v>0.22025777816968681</v>
      </c>
    </row>
    <row r="373" spans="1:6" ht="14.4" customHeight="1" x14ac:dyDescent="0.25">
      <c r="C373" s="90" t="s">
        <v>155</v>
      </c>
      <c r="D373" s="333">
        <v>52810</v>
      </c>
      <c r="E373" s="226">
        <v>6935</v>
      </c>
      <c r="F373" s="66">
        <f t="shared" si="17"/>
        <v>0.17560954102552798</v>
      </c>
    </row>
    <row r="374" spans="1:6" ht="14.4" customHeight="1" x14ac:dyDescent="0.25">
      <c r="C374" s="90" t="s">
        <v>156</v>
      </c>
      <c r="D374" s="333">
        <v>12660</v>
      </c>
      <c r="E374" s="226">
        <v>43850</v>
      </c>
      <c r="F374" s="66">
        <f t="shared" si="17"/>
        <v>0.16610084799318078</v>
      </c>
    </row>
    <row r="375" spans="1:6" ht="14.4" customHeight="1" x14ac:dyDescent="0.25">
      <c r="C375" s="90" t="s">
        <v>157</v>
      </c>
      <c r="D375" s="333">
        <v>14045</v>
      </c>
      <c r="E375" s="226">
        <v>25125</v>
      </c>
      <c r="F375" s="66">
        <f t="shared" si="17"/>
        <v>0.1151330776126861</v>
      </c>
    </row>
    <row r="376" spans="1:6" ht="14.4" customHeight="1" x14ac:dyDescent="0.25">
      <c r="C376" s="90" t="s">
        <v>158</v>
      </c>
      <c r="D376" s="333">
        <v>6955</v>
      </c>
      <c r="E376" s="226">
        <v>19295</v>
      </c>
      <c r="F376" s="66">
        <f t="shared" si="17"/>
        <v>7.7157091838984171E-2</v>
      </c>
    </row>
    <row r="377" spans="1:6" ht="14.4" customHeight="1" x14ac:dyDescent="0.25">
      <c r="C377" s="90" t="s">
        <v>159</v>
      </c>
      <c r="D377" s="333">
        <v>7710</v>
      </c>
      <c r="E377" s="226">
        <v>10640</v>
      </c>
      <c r="F377" s="66">
        <f t="shared" si="17"/>
        <v>5.3936481342680365E-2</v>
      </c>
    </row>
    <row r="378" spans="1:6" ht="14.4" customHeight="1" x14ac:dyDescent="0.25">
      <c r="C378" s="90" t="s">
        <v>161</v>
      </c>
      <c r="D378" s="333">
        <v>7260</v>
      </c>
      <c r="E378" s="226">
        <v>8120</v>
      </c>
      <c r="F378" s="66">
        <f t="shared" si="17"/>
        <v>4.520670752318387E-2</v>
      </c>
    </row>
    <row r="379" spans="1:6" ht="14.4" customHeight="1" x14ac:dyDescent="0.25">
      <c r="C379" s="90" t="s">
        <v>160</v>
      </c>
      <c r="D379" s="333">
        <v>12260</v>
      </c>
      <c r="E379" s="226">
        <v>6905</v>
      </c>
      <c r="F379" s="66">
        <f t="shared" si="17"/>
        <v>5.6332025336919299E-2</v>
      </c>
    </row>
    <row r="380" spans="1:6" ht="14.4" customHeight="1" x14ac:dyDescent="0.25">
      <c r="C380" s="90" t="s">
        <v>162</v>
      </c>
      <c r="D380" s="333">
        <v>6950</v>
      </c>
      <c r="E380" s="226">
        <v>7080</v>
      </c>
      <c r="F380" s="66">
        <f t="shared" si="17"/>
        <v>4.1238628514321828E-2</v>
      </c>
    </row>
    <row r="381" spans="1:6" ht="14.4" customHeight="1" x14ac:dyDescent="0.25">
      <c r="C381" s="90" t="s">
        <v>163</v>
      </c>
      <c r="D381" s="333">
        <v>4695</v>
      </c>
      <c r="E381" s="226">
        <v>5425</v>
      </c>
      <c r="F381" s="66">
        <f t="shared" si="17"/>
        <v>2.9745895977543613E-2</v>
      </c>
    </row>
    <row r="382" spans="1:6" ht="14.4" customHeight="1" x14ac:dyDescent="0.25">
      <c r="C382" s="90" t="s">
        <v>164</v>
      </c>
      <c r="D382" s="333">
        <v>3510</v>
      </c>
      <c r="E382" s="226">
        <v>3000</v>
      </c>
      <c r="F382" s="66">
        <f t="shared" si="17"/>
        <v>1.9134958776068075E-2</v>
      </c>
    </row>
    <row r="383" spans="1:6" ht="15" customHeight="1" thickBot="1" x14ac:dyDescent="0.3">
      <c r="C383" s="104" t="s">
        <v>165</v>
      </c>
      <c r="D383" s="333">
        <v>10</v>
      </c>
      <c r="E383" s="226">
        <v>40</v>
      </c>
      <c r="F383" s="66">
        <f t="shared" si="17"/>
        <v>1.4696588921711272E-4</v>
      </c>
    </row>
    <row r="384" spans="1:6" ht="15.75" customHeight="1" thickBot="1" x14ac:dyDescent="0.3">
      <c r="C384" s="229" t="s">
        <v>67</v>
      </c>
      <c r="D384" s="230">
        <f>SUM(D372:D383)</f>
        <v>160715</v>
      </c>
      <c r="E384" s="231">
        <f>SUM(E372:E383)</f>
        <v>179500</v>
      </c>
      <c r="F384" s="232">
        <f>SUM(F372:F383)</f>
        <v>1</v>
      </c>
    </row>
    <row r="385" spans="1:6" s="233" customFormat="1" ht="12.75" customHeight="1" thickTop="1" x14ac:dyDescent="0.25">
      <c r="A385" s="471"/>
      <c r="B385" s="471"/>
    </row>
    <row r="386" spans="1:6" s="201" customFormat="1" ht="12.75" customHeight="1" thickBot="1" x14ac:dyDescent="0.3">
      <c r="C386" s="238"/>
      <c r="D386" s="248"/>
      <c r="E386" s="248"/>
      <c r="F386" s="249"/>
    </row>
    <row r="387" spans="1:6" s="252" customFormat="1" ht="34.5" customHeight="1" thickTop="1" thickBot="1" x14ac:dyDescent="0.3">
      <c r="A387" s="472"/>
      <c r="B387" s="472"/>
      <c r="C387" s="888" t="s">
        <v>342</v>
      </c>
      <c r="D387" s="889"/>
      <c r="E387" s="347" t="s">
        <v>70</v>
      </c>
      <c r="F387" s="348" t="s">
        <v>48</v>
      </c>
    </row>
    <row r="388" spans="1:6" s="233" customFormat="1" ht="14.4" customHeight="1" x14ac:dyDescent="0.25">
      <c r="A388" s="471"/>
      <c r="B388" s="471"/>
      <c r="C388" s="772" t="s">
        <v>166</v>
      </c>
      <c r="D388" s="773"/>
      <c r="E388" s="26">
        <v>89435</v>
      </c>
      <c r="F388" s="27">
        <f t="shared" ref="F388:F396" si="18">IF(E$397&lt;&gt;0,E388/E$397,0)</f>
        <v>0.14600321603774355</v>
      </c>
    </row>
    <row r="389" spans="1:6" s="233" customFormat="1" ht="14.4" customHeight="1" x14ac:dyDescent="0.25">
      <c r="A389" s="471"/>
      <c r="B389" s="471"/>
      <c r="C389" s="774" t="s">
        <v>167</v>
      </c>
      <c r="D389" s="775"/>
      <c r="E389" s="26">
        <v>182910</v>
      </c>
      <c r="F389" s="27">
        <f t="shared" si="18"/>
        <v>0.29860175820946688</v>
      </c>
    </row>
    <row r="390" spans="1:6" s="233" customFormat="1" ht="14.4" customHeight="1" x14ac:dyDescent="0.25">
      <c r="A390" s="471"/>
      <c r="B390" s="471"/>
      <c r="C390" s="774" t="s">
        <v>168</v>
      </c>
      <c r="D390" s="775"/>
      <c r="E390" s="26">
        <v>340210</v>
      </c>
      <c r="F390" s="27">
        <f t="shared" si="18"/>
        <v>0.55539502575278954</v>
      </c>
    </row>
    <row r="391" spans="1:6" s="233" customFormat="1" ht="14.4" customHeight="1" x14ac:dyDescent="0.25">
      <c r="A391" s="471"/>
      <c r="B391" s="471"/>
      <c r="C391" s="878" t="s">
        <v>169</v>
      </c>
      <c r="D391" s="879"/>
      <c r="E391" s="26">
        <v>161465</v>
      </c>
      <c r="F391" s="27">
        <f t="shared" si="18"/>
        <v>0.26359265698590328</v>
      </c>
    </row>
    <row r="392" spans="1:6" s="233" customFormat="1" ht="14.4" customHeight="1" x14ac:dyDescent="0.25">
      <c r="A392" s="471"/>
      <c r="B392" s="471"/>
      <c r="C392" s="878" t="s">
        <v>170</v>
      </c>
      <c r="D392" s="879"/>
      <c r="E392" s="26">
        <v>107670</v>
      </c>
      <c r="F392" s="27">
        <f t="shared" si="18"/>
        <v>0.17577197149643706</v>
      </c>
    </row>
    <row r="393" spans="1:6" s="233" customFormat="1" ht="14.4" customHeight="1" x14ac:dyDescent="0.25">
      <c r="A393" s="471"/>
      <c r="B393" s="471"/>
      <c r="C393" s="878" t="s">
        <v>171</v>
      </c>
      <c r="D393" s="879"/>
      <c r="E393" s="333">
        <v>18910</v>
      </c>
      <c r="F393" s="27">
        <f t="shared" si="18"/>
        <v>3.0870697325138152E-2</v>
      </c>
    </row>
    <row r="394" spans="1:6" s="233" customFormat="1" ht="14.4" customHeight="1" x14ac:dyDescent="0.25">
      <c r="A394" s="471"/>
      <c r="B394" s="471"/>
      <c r="C394" s="878" t="s">
        <v>172</v>
      </c>
      <c r="D394" s="879"/>
      <c r="E394" s="26">
        <v>178750</v>
      </c>
      <c r="F394" s="27">
        <f t="shared" si="18"/>
        <v>0.29181053129923029</v>
      </c>
    </row>
    <row r="395" spans="1:6" s="233" customFormat="1" ht="14.4" customHeight="1" x14ac:dyDescent="0.25">
      <c r="A395" s="471"/>
      <c r="B395" s="471"/>
      <c r="C395" s="880" t="s">
        <v>173</v>
      </c>
      <c r="D395" s="881"/>
      <c r="E395" s="26">
        <v>124185</v>
      </c>
      <c r="F395" s="27">
        <f t="shared" si="18"/>
        <v>0.20273281582878272</v>
      </c>
    </row>
    <row r="396" spans="1:6" s="233" customFormat="1" ht="15.75" customHeight="1" thickBot="1" x14ac:dyDescent="0.3">
      <c r="A396" s="471"/>
      <c r="B396" s="471"/>
      <c r="C396" s="882" t="s">
        <v>174</v>
      </c>
      <c r="D396" s="883"/>
      <c r="E396" s="105">
        <v>13490</v>
      </c>
      <c r="F396" s="97">
        <f t="shared" si="18"/>
        <v>2.2022512264204847E-2</v>
      </c>
    </row>
    <row r="397" spans="1:6" s="233" customFormat="1" ht="15.75" customHeight="1" thickBot="1" x14ac:dyDescent="0.3">
      <c r="A397" s="471"/>
      <c r="B397" s="471"/>
      <c r="C397" s="884" t="s">
        <v>122</v>
      </c>
      <c r="D397" s="885"/>
      <c r="E397" s="240">
        <f>SUM(E388:E390)</f>
        <v>612555</v>
      </c>
      <c r="F397" s="241">
        <f>SUM(F388:F390)</f>
        <v>1</v>
      </c>
    </row>
    <row r="398" spans="1:6" s="233" customFormat="1" ht="15" customHeight="1" thickTop="1" x14ac:dyDescent="0.25">
      <c r="A398" s="471"/>
      <c r="B398" s="471"/>
      <c r="C398" s="638" t="s">
        <v>100</v>
      </c>
      <c r="D398" s="642"/>
      <c r="E398" s="642"/>
      <c r="F398" s="642"/>
    </row>
    <row r="399" spans="1:6" s="233" customFormat="1" ht="12.75" customHeight="1" x14ac:dyDescent="0.25">
      <c r="A399" s="471"/>
      <c r="B399" s="471"/>
      <c r="C399" s="886"/>
      <c r="D399" s="886"/>
      <c r="E399" s="886"/>
      <c r="F399" s="886"/>
    </row>
    <row r="400" spans="1:6" s="233" customFormat="1" ht="12.75" customHeight="1" x14ac:dyDescent="0.25">
      <c r="A400" s="471"/>
      <c r="B400" s="471"/>
      <c r="F400" s="108"/>
    </row>
    <row r="401" spans="1:6" s="233" customFormat="1" ht="12.75" customHeight="1" x14ac:dyDescent="0.25">
      <c r="A401" s="471"/>
      <c r="B401" s="471"/>
      <c r="F401" s="253"/>
    </row>
    <row r="402" spans="1:6" s="233" customFormat="1" ht="12.75" customHeight="1" thickBot="1" x14ac:dyDescent="0.3">
      <c r="A402" s="471"/>
      <c r="B402" s="471"/>
    </row>
    <row r="403" spans="1:6" s="233" customFormat="1" ht="39" customHeight="1" thickTop="1" thickBot="1" x14ac:dyDescent="0.3">
      <c r="A403" s="471"/>
      <c r="B403" s="471"/>
      <c r="C403" s="382" t="s">
        <v>175</v>
      </c>
      <c r="D403" s="768" t="s">
        <v>275</v>
      </c>
      <c r="E403" s="887"/>
      <c r="F403" s="769"/>
    </row>
    <row r="404" spans="1:6" s="233" customFormat="1" ht="15" thickTop="1" thickBot="1" x14ac:dyDescent="0.3">
      <c r="A404" s="471"/>
      <c r="B404" s="471"/>
      <c r="C404" s="384" t="s">
        <v>141</v>
      </c>
      <c r="D404" s="206" t="s">
        <v>151</v>
      </c>
      <c r="E404" s="207" t="s">
        <v>176</v>
      </c>
      <c r="F404" s="345" t="s">
        <v>177</v>
      </c>
    </row>
    <row r="405" spans="1:6" s="233" customFormat="1" ht="14.4" customHeight="1" x14ac:dyDescent="0.25">
      <c r="A405" s="471"/>
      <c r="B405" s="471"/>
      <c r="C405" s="432" t="s">
        <v>178</v>
      </c>
      <c r="D405" s="333">
        <v>209645</v>
      </c>
      <c r="E405" s="335">
        <v>192715</v>
      </c>
      <c r="F405" s="131">
        <v>402365</v>
      </c>
    </row>
    <row r="406" spans="1:6" s="233" customFormat="1" ht="14.4" customHeight="1" x14ac:dyDescent="0.25">
      <c r="A406" s="471"/>
      <c r="B406" s="471"/>
      <c r="C406" s="437" t="s">
        <v>179</v>
      </c>
      <c r="D406" s="333">
        <v>191045</v>
      </c>
      <c r="E406" s="335">
        <v>175550</v>
      </c>
      <c r="F406" s="131">
        <v>366595</v>
      </c>
    </row>
    <row r="407" spans="1:6" s="233" customFormat="1" ht="14.4" customHeight="1" x14ac:dyDescent="0.25">
      <c r="A407" s="471"/>
      <c r="B407" s="471"/>
      <c r="C407" s="437" t="s">
        <v>180</v>
      </c>
      <c r="D407" s="333">
        <v>18600</v>
      </c>
      <c r="E407" s="335">
        <v>17170</v>
      </c>
      <c r="F407" s="131">
        <v>35775</v>
      </c>
    </row>
    <row r="408" spans="1:6" s="233" customFormat="1" ht="15" customHeight="1" thickBot="1" x14ac:dyDescent="0.3">
      <c r="A408" s="471"/>
      <c r="B408" s="471"/>
      <c r="C408" s="433" t="s">
        <v>181</v>
      </c>
      <c r="D408" s="334">
        <v>90240</v>
      </c>
      <c r="E408" s="336">
        <v>119945</v>
      </c>
      <c r="F408" s="254">
        <v>210185</v>
      </c>
    </row>
    <row r="409" spans="1:6" s="233" customFormat="1" ht="15" customHeight="1" thickTop="1" x14ac:dyDescent="0.25">
      <c r="A409" s="471"/>
      <c r="B409" s="471"/>
      <c r="C409" s="137" t="s">
        <v>182</v>
      </c>
      <c r="D409" s="138">
        <v>0.69899999999999995</v>
      </c>
      <c r="E409" s="139">
        <v>0.62</v>
      </c>
      <c r="F409" s="140">
        <v>0.66</v>
      </c>
    </row>
    <row r="410" spans="1:6" s="233" customFormat="1" ht="14.4" customHeight="1" x14ac:dyDescent="0.25">
      <c r="A410" s="471"/>
      <c r="B410" s="471"/>
      <c r="C410" s="354" t="s">
        <v>183</v>
      </c>
      <c r="D410" s="141">
        <v>0.63700000000000001</v>
      </c>
      <c r="E410" s="142">
        <v>0.56000000000000005</v>
      </c>
      <c r="F410" s="143">
        <v>0.6</v>
      </c>
    </row>
    <row r="411" spans="1:6" s="233" customFormat="1" ht="15" customHeight="1" thickBot="1" x14ac:dyDescent="0.3">
      <c r="A411" s="471"/>
      <c r="B411" s="471"/>
      <c r="C411" s="145" t="s">
        <v>184</v>
      </c>
      <c r="D411" s="146">
        <v>8.8999999999999996E-2</v>
      </c>
      <c r="E411" s="147">
        <v>0.09</v>
      </c>
      <c r="F411" s="148">
        <v>0.09</v>
      </c>
    </row>
    <row r="412" spans="1:6" s="233" customFormat="1" ht="12.75" customHeight="1" thickTop="1" x14ac:dyDescent="0.25">
      <c r="A412" s="471"/>
      <c r="B412" s="471"/>
      <c r="D412" s="617"/>
      <c r="E412" s="617"/>
      <c r="F412" s="617"/>
    </row>
    <row r="413" spans="1:6" s="233" customFormat="1" ht="12.75" customHeight="1" thickBot="1" x14ac:dyDescent="0.3">
      <c r="A413" s="471"/>
      <c r="B413" s="471"/>
    </row>
    <row r="414" spans="1:6" s="233" customFormat="1" ht="28.8" thickTop="1" thickBot="1" x14ac:dyDescent="0.3">
      <c r="A414" s="471"/>
      <c r="B414" s="471"/>
      <c r="C414" s="385" t="s">
        <v>410</v>
      </c>
      <c r="D414" s="343" t="s">
        <v>151</v>
      </c>
      <c r="E414" s="207" t="s">
        <v>176</v>
      </c>
      <c r="F414" s="345" t="s">
        <v>48</v>
      </c>
    </row>
    <row r="415" spans="1:6" s="233" customFormat="1" ht="14.4" customHeight="1" x14ac:dyDescent="0.25">
      <c r="A415" s="471"/>
      <c r="B415" s="471"/>
      <c r="C415" s="155" t="s">
        <v>520</v>
      </c>
      <c r="D415" s="178">
        <v>4700</v>
      </c>
      <c r="E415" s="128">
        <v>4985</v>
      </c>
      <c r="F415" s="102">
        <f>IF((D$416+E$416)&lt;&gt;0,(D415+E415)/(D$416+E$416),0)</f>
        <v>2.466416247532947E-2</v>
      </c>
    </row>
    <row r="416" spans="1:6" s="233" customFormat="1" ht="14.4" customHeight="1" x14ac:dyDescent="0.25">
      <c r="A416" s="471"/>
      <c r="B416" s="471"/>
      <c r="C416" s="155" t="s">
        <v>521</v>
      </c>
      <c r="D416" s="333">
        <v>204945</v>
      </c>
      <c r="E416" s="128">
        <v>187730</v>
      </c>
      <c r="F416" s="102">
        <f>IF((D$416+E$416)&lt;&gt;0,(D416+E416)/(D$416+E$416),0)</f>
        <v>1</v>
      </c>
    </row>
    <row r="417" spans="1:6" s="233" customFormat="1" ht="14.4" customHeight="1" x14ac:dyDescent="0.25">
      <c r="A417" s="471"/>
      <c r="B417" s="471"/>
      <c r="C417" s="516" t="s">
        <v>522</v>
      </c>
      <c r="D417" s="333">
        <v>179120</v>
      </c>
      <c r="E417" s="128">
        <v>173590</v>
      </c>
      <c r="F417" s="102">
        <f t="shared" ref="F417:F422" si="19">IF((D$416+E$416)&lt;&gt;0,(D417+E417)/(D$416+E$416),0)</f>
        <v>0.89822372190742983</v>
      </c>
    </row>
    <row r="418" spans="1:6" s="233" customFormat="1" ht="15" customHeight="1" x14ac:dyDescent="0.25">
      <c r="A418" s="471"/>
      <c r="B418" s="471"/>
      <c r="C418" s="516" t="s">
        <v>523</v>
      </c>
      <c r="D418" s="333">
        <v>153155</v>
      </c>
      <c r="E418" s="128">
        <v>144735</v>
      </c>
      <c r="F418" s="102">
        <f t="shared" si="19"/>
        <v>0.75861717705481635</v>
      </c>
    </row>
    <row r="419" spans="1:6" ht="15" customHeight="1" x14ac:dyDescent="0.25">
      <c r="C419" s="516" t="s">
        <v>524</v>
      </c>
      <c r="D419" s="333">
        <v>25965</v>
      </c>
      <c r="E419" s="128">
        <v>28855</v>
      </c>
      <c r="F419" s="102">
        <f t="shared" si="19"/>
        <v>0.13960654485261348</v>
      </c>
    </row>
    <row r="420" spans="1:6" ht="13.8" x14ac:dyDescent="0.25">
      <c r="C420" s="516" t="s">
        <v>573</v>
      </c>
      <c r="D420" s="333">
        <v>7810</v>
      </c>
      <c r="E420" s="128">
        <v>10015</v>
      </c>
      <c r="F420" s="102">
        <f t="shared" si="19"/>
        <v>4.5393773476793783E-2</v>
      </c>
    </row>
    <row r="421" spans="1:6" s="233" customFormat="1" ht="12.75" customHeight="1" x14ac:dyDescent="0.25">
      <c r="A421" s="471"/>
      <c r="B421" s="471"/>
      <c r="C421" s="516" t="s">
        <v>525</v>
      </c>
      <c r="D421" s="333">
        <v>18155</v>
      </c>
      <c r="E421" s="128">
        <v>18840</v>
      </c>
      <c r="F421" s="102">
        <f t="shared" si="19"/>
        <v>9.4212771375819696E-2</v>
      </c>
    </row>
    <row r="422" spans="1:6" s="233" customFormat="1" ht="12.75" customHeight="1" thickBot="1" x14ac:dyDescent="0.3">
      <c r="A422" s="471"/>
      <c r="B422" s="471"/>
      <c r="C422" s="517" t="s">
        <v>185</v>
      </c>
      <c r="D422" s="33">
        <v>25830</v>
      </c>
      <c r="E422" s="255">
        <v>14140</v>
      </c>
      <c r="F422" s="256">
        <f t="shared" si="19"/>
        <v>0.10178901126886102</v>
      </c>
    </row>
    <row r="423" spans="1:6" s="233" customFormat="1" ht="15" customHeight="1" thickTop="1" x14ac:dyDescent="0.25">
      <c r="A423" s="471"/>
      <c r="B423" s="471"/>
      <c r="C423" s="638" t="s">
        <v>100</v>
      </c>
      <c r="D423" s="523"/>
      <c r="E423" s="523"/>
      <c r="F423" s="527"/>
    </row>
    <row r="424" spans="1:6" ht="15" customHeight="1" x14ac:dyDescent="0.25">
      <c r="C424" s="523"/>
      <c r="D424" s="523"/>
      <c r="E424" s="523"/>
    </row>
    <row r="425" spans="1:6" s="233" customFormat="1" ht="14.4" customHeight="1" x14ac:dyDescent="0.25">
      <c r="A425" s="471"/>
      <c r="B425" s="471"/>
      <c r="C425" s="151"/>
      <c r="D425" s="150"/>
      <c r="E425" s="150"/>
      <c r="F425" s="150"/>
    </row>
    <row r="426" spans="1:6" s="233" customFormat="1" ht="14.4" customHeight="1" x14ac:dyDescent="0.25">
      <c r="A426" s="471"/>
      <c r="B426" s="471"/>
      <c r="C426" s="113"/>
      <c r="D426" s="150"/>
      <c r="E426" s="150"/>
      <c r="F426" s="150"/>
    </row>
    <row r="427" spans="1:6" s="233" customFormat="1" ht="14.4" customHeight="1" x14ac:dyDescent="0.25">
      <c r="A427" s="471"/>
      <c r="B427" s="471"/>
      <c r="C427" s="113"/>
      <c r="D427" s="152"/>
      <c r="E427" s="152"/>
      <c r="F427" s="152"/>
    </row>
    <row r="428" spans="1:6" s="233" customFormat="1" ht="14.4" customHeight="1" x14ac:dyDescent="0.25">
      <c r="A428" s="471"/>
      <c r="B428" s="471"/>
      <c r="C428" s="113"/>
      <c r="D428" s="152"/>
      <c r="E428" s="152"/>
      <c r="F428" s="152"/>
    </row>
    <row r="429" spans="1:6" s="233" customFormat="1" ht="14.4" customHeight="1" x14ac:dyDescent="0.25">
      <c r="A429" s="471"/>
      <c r="B429" s="471"/>
      <c r="C429" s="113"/>
      <c r="D429" s="152"/>
      <c r="E429" s="152"/>
      <c r="F429" s="152"/>
    </row>
    <row r="430" spans="1:6" s="233" customFormat="1" ht="12.75" customHeight="1" x14ac:dyDescent="0.25">
      <c r="A430" s="471"/>
      <c r="B430" s="471"/>
    </row>
    <row r="431" spans="1:6" s="233" customFormat="1" ht="12.75" customHeight="1" x14ac:dyDescent="0.25">
      <c r="A431" s="471"/>
      <c r="B431" s="471"/>
    </row>
    <row r="432" spans="1:6" s="233" customFormat="1" x14ac:dyDescent="0.25">
      <c r="A432" s="471"/>
      <c r="B432" s="471"/>
    </row>
    <row r="433" spans="1:6" s="233" customFormat="1" x14ac:dyDescent="0.25">
      <c r="A433" s="471"/>
      <c r="B433" s="471"/>
    </row>
    <row r="434" spans="1:6" s="233" customFormat="1" x14ac:dyDescent="0.25">
      <c r="A434" s="471"/>
      <c r="B434" s="471"/>
    </row>
    <row r="435" spans="1:6" s="233" customFormat="1" x14ac:dyDescent="0.25">
      <c r="A435" s="471"/>
      <c r="B435" s="471"/>
    </row>
    <row r="436" spans="1:6" s="233" customFormat="1" x14ac:dyDescent="0.25">
      <c r="A436" s="471"/>
      <c r="B436" s="471"/>
    </row>
    <row r="437" spans="1:6" s="233" customFormat="1" x14ac:dyDescent="0.25">
      <c r="A437" s="471"/>
      <c r="B437" s="471"/>
    </row>
    <row r="438" spans="1:6" s="233" customFormat="1" ht="14.4" customHeight="1" x14ac:dyDescent="0.25">
      <c r="A438" s="471"/>
      <c r="B438" s="471"/>
    </row>
    <row r="439" spans="1:6" s="233" customFormat="1" x14ac:dyDescent="0.25">
      <c r="A439" s="471"/>
      <c r="B439" s="471"/>
    </row>
    <row r="440" spans="1:6" s="233" customFormat="1" ht="12.75" customHeight="1" x14ac:dyDescent="0.25">
      <c r="A440" s="471"/>
      <c r="B440" s="471"/>
    </row>
    <row r="441" spans="1:6" s="233" customFormat="1" ht="12.75" customHeight="1" thickBot="1" x14ac:dyDescent="0.3">
      <c r="A441" s="471"/>
      <c r="B441" s="471"/>
    </row>
    <row r="442" spans="1:6" s="233" customFormat="1" ht="15" thickTop="1" thickBot="1" x14ac:dyDescent="0.3">
      <c r="A442" s="471"/>
      <c r="B442" s="471"/>
      <c r="C442" s="480" t="s">
        <v>186</v>
      </c>
      <c r="D442" s="502"/>
      <c r="E442" s="343" t="s">
        <v>70</v>
      </c>
      <c r="F442" s="207" t="s">
        <v>48</v>
      </c>
    </row>
    <row r="443" spans="1:6" s="233" customFormat="1" ht="14.4" customHeight="1" x14ac:dyDescent="0.25">
      <c r="A443" s="471"/>
      <c r="B443" s="471"/>
      <c r="C443" s="875" t="s">
        <v>540</v>
      </c>
      <c r="D443" s="876"/>
      <c r="E443" s="178">
        <v>60445</v>
      </c>
      <c r="F443" s="27">
        <f t="shared" ref="F443:F462" si="20">IF(E$463&lt;&gt;0,E443/E$463,0)</f>
        <v>0.15392940816950187</v>
      </c>
    </row>
    <row r="444" spans="1:6" s="233" customFormat="1" ht="14.4" customHeight="1" x14ac:dyDescent="0.25">
      <c r="A444" s="471"/>
      <c r="B444" s="471"/>
      <c r="C444" s="867" t="s">
        <v>531</v>
      </c>
      <c r="D444" s="877"/>
      <c r="E444" s="333">
        <v>43970</v>
      </c>
      <c r="F444" s="27">
        <f t="shared" si="20"/>
        <v>0.11197412651522869</v>
      </c>
    </row>
    <row r="445" spans="1:6" s="233" customFormat="1" ht="14.4" customHeight="1" x14ac:dyDescent="0.25">
      <c r="A445" s="471"/>
      <c r="B445" s="471"/>
      <c r="C445" s="867" t="s">
        <v>529</v>
      </c>
      <c r="D445" s="877"/>
      <c r="E445" s="333">
        <v>34390</v>
      </c>
      <c r="F445" s="27">
        <f t="shared" si="20"/>
        <v>8.7577671386370584E-2</v>
      </c>
    </row>
    <row r="446" spans="1:6" s="233" customFormat="1" ht="14.4" customHeight="1" x14ac:dyDescent="0.25">
      <c r="A446" s="471"/>
      <c r="B446" s="471"/>
      <c r="C446" s="867" t="s">
        <v>539</v>
      </c>
      <c r="D446" s="868"/>
      <c r="E446" s="333">
        <v>32785</v>
      </c>
      <c r="F446" s="27">
        <f t="shared" si="20"/>
        <v>8.3490373841295706E-2</v>
      </c>
    </row>
    <row r="447" spans="1:6" s="233" customFormat="1" ht="14.4" customHeight="1" x14ac:dyDescent="0.25">
      <c r="A447" s="471"/>
      <c r="B447" s="471"/>
      <c r="C447" s="867" t="s">
        <v>532</v>
      </c>
      <c r="D447" s="868"/>
      <c r="E447" s="333">
        <v>27430</v>
      </c>
      <c r="F447" s="27">
        <f t="shared" si="20"/>
        <v>6.9853315676887032E-2</v>
      </c>
    </row>
    <row r="448" spans="1:6" s="233" customFormat="1" ht="14.4" customHeight="1" x14ac:dyDescent="0.25">
      <c r="A448" s="471"/>
      <c r="B448" s="471"/>
      <c r="C448" s="867" t="s">
        <v>543</v>
      </c>
      <c r="D448" s="868"/>
      <c r="E448" s="333">
        <v>26050</v>
      </c>
      <c r="F448" s="27">
        <f t="shared" si="20"/>
        <v>6.6339003768972185E-2</v>
      </c>
    </row>
    <row r="449" spans="1:6" s="233" customFormat="1" ht="14.4" customHeight="1" x14ac:dyDescent="0.25">
      <c r="A449" s="471"/>
      <c r="B449" s="471"/>
      <c r="C449" s="867" t="s">
        <v>528</v>
      </c>
      <c r="D449" s="868"/>
      <c r="E449" s="333">
        <v>25400</v>
      </c>
      <c r="F449" s="27">
        <f t="shared" si="20"/>
        <v>6.468371192828766E-2</v>
      </c>
    </row>
    <row r="450" spans="1:6" s="233" customFormat="1" ht="14.4" customHeight="1" x14ac:dyDescent="0.25">
      <c r="A450" s="471"/>
      <c r="B450" s="471"/>
      <c r="C450" s="867" t="s">
        <v>542</v>
      </c>
      <c r="D450" s="868"/>
      <c r="E450" s="333">
        <v>24925</v>
      </c>
      <c r="F450" s="27">
        <f t="shared" si="20"/>
        <v>6.3474075583172043E-2</v>
      </c>
    </row>
    <row r="451" spans="1:6" s="233" customFormat="1" ht="14.4" customHeight="1" x14ac:dyDescent="0.25">
      <c r="A451" s="471"/>
      <c r="B451" s="471"/>
      <c r="C451" s="867" t="s">
        <v>536</v>
      </c>
      <c r="D451" s="868"/>
      <c r="E451" s="333">
        <v>23695</v>
      </c>
      <c r="F451" s="27">
        <f t="shared" si="20"/>
        <v>6.0341754100030558E-2</v>
      </c>
    </row>
    <row r="452" spans="1:6" s="233" customFormat="1" ht="13.8" x14ac:dyDescent="0.25">
      <c r="A452" s="471"/>
      <c r="B452" s="471"/>
      <c r="C452" s="853" t="s">
        <v>538</v>
      </c>
      <c r="D452" s="874"/>
      <c r="E452" s="333">
        <v>18665</v>
      </c>
      <c r="F452" s="27">
        <f t="shared" si="20"/>
        <v>4.7532341855964146E-2</v>
      </c>
    </row>
    <row r="453" spans="1:6" s="233" customFormat="1" ht="13.8" x14ac:dyDescent="0.25">
      <c r="A453" s="471"/>
      <c r="B453" s="471"/>
      <c r="C453" s="867" t="s">
        <v>534</v>
      </c>
      <c r="D453" s="868"/>
      <c r="E453" s="333">
        <v>18545</v>
      </c>
      <c r="F453" s="27">
        <f t="shared" si="20"/>
        <v>4.7226749516145465E-2</v>
      </c>
    </row>
    <row r="454" spans="1:6" s="233" customFormat="1" ht="14.4" customHeight="1" x14ac:dyDescent="0.25">
      <c r="A454" s="471"/>
      <c r="B454" s="471"/>
      <c r="C454" s="867" t="s">
        <v>530</v>
      </c>
      <c r="D454" s="868"/>
      <c r="E454" s="333">
        <v>11145</v>
      </c>
      <c r="F454" s="27">
        <f t="shared" si="20"/>
        <v>2.8381888560660078E-2</v>
      </c>
    </row>
    <row r="455" spans="1:6" s="233" customFormat="1" ht="14.4" customHeight="1" x14ac:dyDescent="0.25">
      <c r="A455" s="471"/>
      <c r="B455" s="471"/>
      <c r="C455" s="867" t="s">
        <v>541</v>
      </c>
      <c r="D455" s="868"/>
      <c r="E455" s="333">
        <v>7945</v>
      </c>
      <c r="F455" s="27">
        <f t="shared" si="20"/>
        <v>2.0232759498828561E-2</v>
      </c>
    </row>
    <row r="456" spans="1:6" s="233" customFormat="1" ht="14.4" customHeight="1" x14ac:dyDescent="0.25">
      <c r="A456" s="471"/>
      <c r="B456" s="471"/>
      <c r="C456" s="867" t="s">
        <v>533</v>
      </c>
      <c r="D456" s="868"/>
      <c r="E456" s="333">
        <v>7370</v>
      </c>
      <c r="F456" s="27">
        <f t="shared" si="20"/>
        <v>1.8768462870530713E-2</v>
      </c>
    </row>
    <row r="457" spans="1:6" s="233" customFormat="1" ht="14.4" customHeight="1" x14ac:dyDescent="0.25">
      <c r="A457" s="471"/>
      <c r="B457" s="471"/>
      <c r="C457" s="867" t="s">
        <v>535</v>
      </c>
      <c r="D457" s="868"/>
      <c r="E457" s="333">
        <v>5850</v>
      </c>
      <c r="F457" s="27">
        <f t="shared" si="20"/>
        <v>1.4897626566160742E-2</v>
      </c>
    </row>
    <row r="458" spans="1:6" s="233" customFormat="1" ht="14.4" customHeight="1" x14ac:dyDescent="0.25">
      <c r="A458" s="471"/>
      <c r="B458" s="471"/>
      <c r="C458" s="867" t="s">
        <v>527</v>
      </c>
      <c r="D458" s="868"/>
      <c r="E458" s="333">
        <v>3435</v>
      </c>
      <c r="F458" s="27">
        <f t="shared" si="20"/>
        <v>8.7475807273097693E-3</v>
      </c>
    </row>
    <row r="459" spans="1:6" s="233" customFormat="1" ht="14.4" customHeight="1" x14ac:dyDescent="0.25">
      <c r="A459" s="471"/>
      <c r="B459" s="471"/>
      <c r="C459" s="867" t="s">
        <v>526</v>
      </c>
      <c r="D459" s="868"/>
      <c r="E459" s="333">
        <v>2340</v>
      </c>
      <c r="F459" s="27">
        <f t="shared" si="20"/>
        <v>5.9590506264642967E-3</v>
      </c>
    </row>
    <row r="460" spans="1:6" s="233" customFormat="1" ht="14.4" customHeight="1" x14ac:dyDescent="0.25">
      <c r="A460" s="471"/>
      <c r="B460" s="471"/>
      <c r="C460" s="867" t="s">
        <v>537</v>
      </c>
      <c r="D460" s="868"/>
      <c r="E460" s="333">
        <v>775</v>
      </c>
      <c r="F460" s="27">
        <f t="shared" si="20"/>
        <v>1.9736171946623205E-3</v>
      </c>
    </row>
    <row r="461" spans="1:6" s="233" customFormat="1" ht="14.4" customHeight="1" x14ac:dyDescent="0.25">
      <c r="A461" s="471"/>
      <c r="B461" s="471"/>
      <c r="C461" s="867" t="s">
        <v>574</v>
      </c>
      <c r="D461" s="868"/>
      <c r="E461" s="333">
        <v>665</v>
      </c>
      <c r="F461" s="27">
        <f t="shared" si="20"/>
        <v>1.693490883161862E-3</v>
      </c>
    </row>
    <row r="462" spans="1:6" s="233" customFormat="1" ht="15" customHeight="1" thickBot="1" x14ac:dyDescent="0.3">
      <c r="A462" s="471"/>
      <c r="B462" s="471"/>
      <c r="C462" s="869" t="s">
        <v>575</v>
      </c>
      <c r="D462" s="870"/>
      <c r="E462" s="105">
        <v>16855</v>
      </c>
      <c r="F462" s="27">
        <f t="shared" si="20"/>
        <v>4.2922990730365693E-2</v>
      </c>
    </row>
    <row r="463" spans="1:6" s="233" customFormat="1" ht="15.75" customHeight="1" thickBot="1" x14ac:dyDescent="0.3">
      <c r="A463" s="471"/>
      <c r="B463" s="471"/>
      <c r="C463" s="799" t="s">
        <v>122</v>
      </c>
      <c r="D463" s="800"/>
      <c r="E463" s="245">
        <f>SUM(E443:E462)</f>
        <v>392680</v>
      </c>
      <c r="F463" s="241">
        <f>SUM(F443:F462)</f>
        <v>0.99999999999999978</v>
      </c>
    </row>
    <row r="464" spans="1:6" s="233" customFormat="1" ht="12.75" customHeight="1" thickTop="1" x14ac:dyDescent="0.25">
      <c r="A464" s="471"/>
      <c r="B464" s="471"/>
      <c r="C464" s="638" t="s">
        <v>100</v>
      </c>
    </row>
    <row r="465" spans="1:6" s="233" customFormat="1" ht="12.75" customHeight="1" thickBot="1" x14ac:dyDescent="0.3">
      <c r="A465" s="471"/>
      <c r="B465" s="471"/>
    </row>
    <row r="466" spans="1:6" s="233" customFormat="1" ht="28.8" thickTop="1" thickBot="1" x14ac:dyDescent="0.3">
      <c r="A466" s="471"/>
      <c r="B466" s="471"/>
      <c r="C466" s="388" t="s">
        <v>350</v>
      </c>
      <c r="D466" s="343" t="s">
        <v>151</v>
      </c>
      <c r="E466" s="207" t="s">
        <v>176</v>
      </c>
      <c r="F466" s="345" t="s">
        <v>48</v>
      </c>
    </row>
    <row r="467" spans="1:6" s="233" customFormat="1" ht="14.4" customHeight="1" x14ac:dyDescent="0.25">
      <c r="A467" s="471"/>
      <c r="B467" s="471"/>
      <c r="C467" s="23" t="s">
        <v>304</v>
      </c>
      <c r="D467" s="178">
        <v>126455</v>
      </c>
      <c r="E467" s="128">
        <v>128965</v>
      </c>
      <c r="F467" s="102">
        <f>IF((SUM(D$467:D$470)+SUM(E$467:E$470))&lt;&gt;0,(D467+E467)/(SUM(D$467:D$470)+SUM(E$467:E$470)),0)</f>
        <v>0.69674568318830299</v>
      </c>
    </row>
    <row r="468" spans="1:6" s="233" customFormat="1" ht="14.4" customHeight="1" x14ac:dyDescent="0.25">
      <c r="A468" s="471"/>
      <c r="B468" s="471"/>
      <c r="C468" s="23" t="s">
        <v>305</v>
      </c>
      <c r="D468" s="333">
        <v>31555</v>
      </c>
      <c r="E468" s="128">
        <v>9795</v>
      </c>
      <c r="F468" s="102">
        <f>IF((SUM(D$467:D$470)+SUM(E$467:E$470))&lt;&gt;0,(D468+E468)/(SUM(D$467:D$470)+SUM(E$467:E$470)),0)</f>
        <v>0.11279631195613628</v>
      </c>
    </row>
    <row r="469" spans="1:6" s="233" customFormat="1" ht="14.4" customHeight="1" x14ac:dyDescent="0.25">
      <c r="A469" s="471"/>
      <c r="B469" s="471"/>
      <c r="C469" s="23" t="s">
        <v>306</v>
      </c>
      <c r="D469" s="333">
        <v>32340</v>
      </c>
      <c r="E469" s="128">
        <v>36615</v>
      </c>
      <c r="F469" s="102">
        <f>IF((SUM(D$467:D$470)+SUM(E$467:E$470))&lt;&gt;0,(D469+E469)/(SUM(D$467:D$470)+SUM(E$467:E$470)),0)</f>
        <v>0.18809842057884829</v>
      </c>
    </row>
    <row r="470" spans="1:6" s="233" customFormat="1" ht="15" customHeight="1" thickBot="1" x14ac:dyDescent="0.3">
      <c r="A470" s="471"/>
      <c r="B470" s="471"/>
      <c r="C470" s="30" t="s">
        <v>307</v>
      </c>
      <c r="D470" s="33">
        <v>695</v>
      </c>
      <c r="E470" s="255">
        <v>170</v>
      </c>
      <c r="F470" s="156">
        <f>IF((SUM(D$467:D$470)+SUM(E$467:E$470))&lt;&gt;0,(D470+E470)/(SUM(D$467:D$470)+SUM(E$467:E$470)),0)</f>
        <v>2.3595842767124035E-3</v>
      </c>
    </row>
    <row r="471" spans="1:6" s="233" customFormat="1" ht="12.75" customHeight="1" thickTop="1" x14ac:dyDescent="0.25">
      <c r="A471" s="471"/>
      <c r="B471" s="471"/>
      <c r="C471" s="638" t="s">
        <v>100</v>
      </c>
      <c r="D471" s="108"/>
      <c r="E471" s="108"/>
      <c r="F471" s="109"/>
    </row>
    <row r="472" spans="1:6" s="233" customFormat="1" ht="12.75" customHeight="1" x14ac:dyDescent="0.25">
      <c r="A472" s="471"/>
      <c r="B472" s="471"/>
      <c r="C472" s="113"/>
      <c r="D472" s="108"/>
      <c r="E472" s="108"/>
      <c r="F472" s="109"/>
    </row>
    <row r="473" spans="1:6" s="233" customFormat="1" ht="12.75" customHeight="1" x14ac:dyDescent="0.25">
      <c r="A473" s="471"/>
      <c r="B473" s="471"/>
      <c r="C473" s="113"/>
      <c r="D473" s="108"/>
      <c r="E473" s="108"/>
      <c r="F473" s="109"/>
    </row>
    <row r="474" spans="1:6" s="233" customFormat="1" ht="12.75" customHeight="1" thickBot="1" x14ac:dyDescent="0.3">
      <c r="A474" s="471"/>
      <c r="B474" s="471"/>
      <c r="C474" s="113"/>
      <c r="D474" s="108"/>
      <c r="E474" s="108"/>
      <c r="F474" s="109"/>
    </row>
    <row r="475" spans="1:6" s="233" customFormat="1" ht="38.25" customHeight="1" thickTop="1" thickBot="1" x14ac:dyDescent="0.3">
      <c r="A475" s="471"/>
      <c r="B475" s="471"/>
      <c r="C475" s="382" t="s">
        <v>343</v>
      </c>
      <c r="D475" s="871" t="s">
        <v>275</v>
      </c>
      <c r="E475" s="872"/>
      <c r="F475" s="873"/>
    </row>
    <row r="476" spans="1:6" s="233" customFormat="1" ht="19.2" thickTop="1" thickBot="1" x14ac:dyDescent="0.35">
      <c r="A476" s="471"/>
      <c r="B476" s="471"/>
      <c r="C476" s="346" t="s">
        <v>308</v>
      </c>
      <c r="D476" s="343" t="s">
        <v>151</v>
      </c>
      <c r="E476" s="207" t="s">
        <v>176</v>
      </c>
      <c r="F476" s="345" t="s">
        <v>48</v>
      </c>
    </row>
    <row r="477" spans="1:6" s="233" customFormat="1" ht="14.4" customHeight="1" x14ac:dyDescent="0.25">
      <c r="A477" s="471"/>
      <c r="B477" s="471"/>
      <c r="C477" s="23" t="s">
        <v>420</v>
      </c>
      <c r="D477" s="178">
        <v>126725</v>
      </c>
      <c r="E477" s="128">
        <v>91025</v>
      </c>
      <c r="F477" s="102">
        <f t="shared" ref="F477:F482" si="21">IF((D$483+E$483)&lt;&gt;0,(D477+E477)/(D$483+E$483),0)</f>
        <v>0.73370847092122116</v>
      </c>
    </row>
    <row r="478" spans="1:6" s="233" customFormat="1" ht="14.4" customHeight="1" x14ac:dyDescent="0.25">
      <c r="A478" s="471"/>
      <c r="B478" s="471"/>
      <c r="C478" s="23" t="s">
        <v>309</v>
      </c>
      <c r="D478" s="333">
        <v>8380</v>
      </c>
      <c r="E478" s="128">
        <v>18925</v>
      </c>
      <c r="F478" s="102">
        <f t="shared" si="21"/>
        <v>9.2004178179122584E-2</v>
      </c>
    </row>
    <row r="479" spans="1:6" s="233" customFormat="1" ht="14.4" customHeight="1" x14ac:dyDescent="0.25">
      <c r="A479" s="471"/>
      <c r="B479" s="471"/>
      <c r="C479" s="23" t="s">
        <v>421</v>
      </c>
      <c r="D479" s="333">
        <v>11295</v>
      </c>
      <c r="E479" s="128">
        <v>16415</v>
      </c>
      <c r="F479" s="102">
        <f t="shared" si="21"/>
        <v>9.3368825392546664E-2</v>
      </c>
    </row>
    <row r="480" spans="1:6" s="233" customFormat="1" ht="14.4" customHeight="1" x14ac:dyDescent="0.25">
      <c r="A480" s="471"/>
      <c r="B480" s="471"/>
      <c r="C480" s="23" t="s">
        <v>310</v>
      </c>
      <c r="D480" s="333">
        <v>6140</v>
      </c>
      <c r="E480" s="128">
        <v>7950</v>
      </c>
      <c r="F480" s="102">
        <f t="shared" si="21"/>
        <v>4.7476245029988547E-2</v>
      </c>
    </row>
    <row r="481" spans="1:6" s="233" customFormat="1" ht="14.4" customHeight="1" x14ac:dyDescent="0.25">
      <c r="A481" s="471"/>
      <c r="B481" s="471"/>
      <c r="C481" s="23" t="s">
        <v>311</v>
      </c>
      <c r="D481" s="333">
        <v>2680</v>
      </c>
      <c r="E481" s="128">
        <v>1200</v>
      </c>
      <c r="F481" s="102">
        <f t="shared" si="21"/>
        <v>1.3073657254531976E-2</v>
      </c>
    </row>
    <row r="482" spans="1:6" s="233" customFormat="1" ht="15" customHeight="1" thickBot="1" x14ac:dyDescent="0.3">
      <c r="A482" s="471"/>
      <c r="B482" s="471"/>
      <c r="C482" s="114" t="s">
        <v>312</v>
      </c>
      <c r="D482" s="334">
        <v>2785</v>
      </c>
      <c r="E482" s="336">
        <v>3260</v>
      </c>
      <c r="F482" s="102">
        <f t="shared" si="21"/>
        <v>2.0368623222589123E-2</v>
      </c>
    </row>
    <row r="483" spans="1:6" s="233" customFormat="1" ht="15.75" customHeight="1" thickBot="1" x14ac:dyDescent="0.3">
      <c r="A483" s="471"/>
      <c r="B483" s="471"/>
      <c r="C483" s="237" t="s">
        <v>122</v>
      </c>
      <c r="D483" s="245">
        <f>SUM(D477:D482)</f>
        <v>158005</v>
      </c>
      <c r="E483" s="231">
        <f>SUM(E477:E482)</f>
        <v>138775</v>
      </c>
      <c r="F483" s="232">
        <f>SUM(F477:F482)</f>
        <v>1</v>
      </c>
    </row>
    <row r="484" spans="1:6" s="233" customFormat="1" ht="15" customHeight="1" thickTop="1" x14ac:dyDescent="0.25">
      <c r="A484" s="471"/>
      <c r="B484" s="471"/>
      <c r="C484" s="698" t="s">
        <v>193</v>
      </c>
      <c r="D484" s="698"/>
      <c r="E484" s="698"/>
      <c r="F484" s="698"/>
    </row>
    <row r="485" spans="1:6" s="233" customFormat="1" ht="12.75" customHeight="1" x14ac:dyDescent="0.25">
      <c r="A485" s="471"/>
      <c r="B485" s="471"/>
      <c r="C485" s="638" t="s">
        <v>100</v>
      </c>
      <c r="D485" s="376" t="s">
        <v>344</v>
      </c>
    </row>
    <row r="486" spans="1:6" s="233" customFormat="1" ht="12.75" customHeight="1" thickBot="1" x14ac:dyDescent="0.3">
      <c r="A486" s="471"/>
      <c r="B486" s="471"/>
    </row>
    <row r="487" spans="1:6" s="233" customFormat="1" ht="45" customHeight="1" thickTop="1" thickBot="1" x14ac:dyDescent="0.3">
      <c r="A487" s="471"/>
      <c r="B487" s="471"/>
      <c r="C487" s="541" t="s">
        <v>194</v>
      </c>
      <c r="D487" s="768" t="s">
        <v>275</v>
      </c>
      <c r="E487" s="945"/>
      <c r="F487" s="688"/>
    </row>
    <row r="488" spans="1:6" s="233" customFormat="1" ht="31.65" customHeight="1" thickTop="1" thickBot="1" x14ac:dyDescent="0.3">
      <c r="A488" s="471"/>
      <c r="B488" s="471"/>
      <c r="C488" s="565" t="s">
        <v>195</v>
      </c>
      <c r="D488" s="566" t="s">
        <v>313</v>
      </c>
      <c r="E488" s="566" t="s">
        <v>152</v>
      </c>
      <c r="F488" s="566" t="s">
        <v>40</v>
      </c>
    </row>
    <row r="489" spans="1:6" s="233" customFormat="1" ht="13.8" x14ac:dyDescent="0.25">
      <c r="A489" s="471"/>
      <c r="B489" s="471"/>
      <c r="C489" s="578" t="s">
        <v>454</v>
      </c>
      <c r="D489" s="579">
        <v>0.86399999999999999</v>
      </c>
      <c r="E489" s="536">
        <v>0.76400000000000001</v>
      </c>
      <c r="F489" s="579">
        <v>0.82</v>
      </c>
    </row>
    <row r="490" spans="1:6" s="233" customFormat="1" ht="13.8" x14ac:dyDescent="0.25">
      <c r="A490" s="471"/>
      <c r="B490" s="471"/>
      <c r="C490" s="582" t="s">
        <v>455</v>
      </c>
      <c r="D490" s="583">
        <v>0.72</v>
      </c>
      <c r="E490" s="555">
        <v>0.623</v>
      </c>
      <c r="F490" s="583">
        <v>0.67600000000000005</v>
      </c>
    </row>
    <row r="491" spans="1:6" s="233" customFormat="1" ht="14.4" customHeight="1" x14ac:dyDescent="0.25">
      <c r="A491" s="471"/>
      <c r="B491" s="471"/>
      <c r="C491" s="585" t="s">
        <v>456</v>
      </c>
      <c r="D491" s="586">
        <v>0.13700000000000001</v>
      </c>
      <c r="E491" s="587">
        <v>0.23499999999999999</v>
      </c>
      <c r="F491" s="586">
        <v>0.18099999999999999</v>
      </c>
    </row>
    <row r="492" spans="1:6" s="233" customFormat="1" ht="14.4" customHeight="1" x14ac:dyDescent="0.25">
      <c r="A492" s="471"/>
      <c r="B492" s="471"/>
      <c r="C492" s="588" t="s">
        <v>457</v>
      </c>
      <c r="D492" s="589">
        <v>1.0999999999999999E-2</v>
      </c>
      <c r="E492" s="590">
        <v>1.7000000000000001E-2</v>
      </c>
      <c r="F492" s="589">
        <v>1.4E-2</v>
      </c>
    </row>
    <row r="493" spans="1:6" s="233" customFormat="1" ht="15" customHeight="1" x14ac:dyDescent="0.25">
      <c r="A493" s="471"/>
      <c r="B493" s="471"/>
      <c r="C493" s="578" t="s">
        <v>458</v>
      </c>
      <c r="D493" s="584">
        <v>4.8000000000000001E-2</v>
      </c>
      <c r="E493" s="534">
        <v>7.0000000000000007E-2</v>
      </c>
      <c r="F493" s="584">
        <v>5.8000000000000003E-2</v>
      </c>
    </row>
    <row r="494" spans="1:6" s="233" customFormat="1" ht="15" customHeight="1" thickBot="1" x14ac:dyDescent="0.3">
      <c r="A494" s="471"/>
      <c r="B494" s="471"/>
      <c r="C494" s="580" t="s">
        <v>459</v>
      </c>
      <c r="D494" s="581">
        <v>4.1000000000000002E-2</v>
      </c>
      <c r="E494" s="544">
        <v>5.5E-2</v>
      </c>
      <c r="F494" s="581">
        <v>4.7E-2</v>
      </c>
    </row>
    <row r="495" spans="1:6" s="233" customFormat="1" ht="14.4" thickBot="1" x14ac:dyDescent="0.3">
      <c r="A495" s="471"/>
      <c r="B495" s="471"/>
      <c r="C495" s="553" t="s">
        <v>122</v>
      </c>
      <c r="D495" s="597">
        <f>D489+D491</f>
        <v>1.0009999999999999</v>
      </c>
      <c r="E495" s="597">
        <f t="shared" ref="E495:F495" si="22">E489+E491</f>
        <v>0.999</v>
      </c>
      <c r="F495" s="597">
        <f t="shared" si="22"/>
        <v>1.0009999999999999</v>
      </c>
    </row>
    <row r="496" spans="1:6" s="233" customFormat="1" ht="12.75" customHeight="1" thickTop="1" thickBot="1" x14ac:dyDescent="0.3">
      <c r="A496" s="471"/>
      <c r="B496" s="471"/>
      <c r="C496" s="160"/>
      <c r="D496" s="160"/>
      <c r="E496" s="161"/>
      <c r="F496" s="161"/>
    </row>
    <row r="497" spans="1:6" s="233" customFormat="1" ht="15" thickTop="1" thickBot="1" x14ac:dyDescent="0.3">
      <c r="A497" s="471"/>
      <c r="B497" s="471"/>
      <c r="C497" s="385" t="s">
        <v>196</v>
      </c>
      <c r="D497" s="343" t="s">
        <v>151</v>
      </c>
      <c r="E497" s="207" t="s">
        <v>176</v>
      </c>
      <c r="F497" s="345" t="s">
        <v>177</v>
      </c>
    </row>
    <row r="498" spans="1:6" s="233" customFormat="1" ht="14.4" customHeight="1" x14ac:dyDescent="0.25">
      <c r="A498" s="471"/>
      <c r="B498" s="471"/>
      <c r="C498" s="162" t="s">
        <v>197</v>
      </c>
      <c r="D498" s="178">
        <v>121880</v>
      </c>
      <c r="E498" s="261">
        <v>96355</v>
      </c>
      <c r="F498" s="163">
        <v>218230</v>
      </c>
    </row>
    <row r="499" spans="1:6" s="233" customFormat="1" ht="15" customHeight="1" thickBot="1" x14ac:dyDescent="0.3">
      <c r="A499" s="471"/>
      <c r="B499" s="471"/>
      <c r="C499" s="164" t="s">
        <v>198</v>
      </c>
      <c r="D499" s="262">
        <v>75100</v>
      </c>
      <c r="E499" s="263">
        <v>60800</v>
      </c>
      <c r="F499" s="165">
        <v>68700</v>
      </c>
    </row>
    <row r="500" spans="1:6" ht="14.4" thickTop="1" x14ac:dyDescent="0.25">
      <c r="C500" s="431" t="s">
        <v>434</v>
      </c>
      <c r="D500" s="333">
        <v>84615</v>
      </c>
      <c r="E500" s="335">
        <v>95030</v>
      </c>
      <c r="F500" s="131">
        <v>179645</v>
      </c>
    </row>
    <row r="501" spans="1:6" s="233" customFormat="1" ht="15.75" customHeight="1" x14ac:dyDescent="0.25">
      <c r="A501" s="471"/>
      <c r="B501" s="471"/>
      <c r="C501" s="342"/>
      <c r="D501" s="618"/>
      <c r="E501" s="161"/>
      <c r="F501" s="161"/>
    </row>
    <row r="502" spans="1:6" s="233" customFormat="1" ht="12.75" customHeight="1" thickBot="1" x14ac:dyDescent="0.3">
      <c r="A502" s="471"/>
      <c r="B502" s="471"/>
      <c r="C502" s="160"/>
      <c r="D502" s="618"/>
      <c r="E502" s="161"/>
      <c r="F502" s="161"/>
    </row>
    <row r="503" spans="1:6" s="233" customFormat="1" ht="15" thickTop="1" thickBot="1" x14ac:dyDescent="0.3">
      <c r="A503" s="471"/>
      <c r="B503" s="471"/>
      <c r="C503" s="387" t="s">
        <v>349</v>
      </c>
      <c r="D503" s="206" t="s">
        <v>151</v>
      </c>
      <c r="E503" s="207" t="s">
        <v>176</v>
      </c>
      <c r="F503" s="344" t="s">
        <v>48</v>
      </c>
    </row>
    <row r="504" spans="1:6" ht="13.8" x14ac:dyDescent="0.25">
      <c r="C504" s="401" t="s">
        <v>356</v>
      </c>
      <c r="D504" s="26">
        <v>27075</v>
      </c>
      <c r="E504" s="261">
        <v>29645</v>
      </c>
      <c r="F504" s="62">
        <f t="shared" ref="F504:F515" si="23">IF((D$516+E$516)&lt;&gt;0,(D504+E504)/(D$516+E$516),0)</f>
        <v>9.5865868911198998E-2</v>
      </c>
    </row>
    <row r="505" spans="1:6" ht="13.8" x14ac:dyDescent="0.25">
      <c r="C505" s="402" t="s">
        <v>357</v>
      </c>
      <c r="D505" s="333">
        <v>28320</v>
      </c>
      <c r="E505" s="335">
        <v>36945</v>
      </c>
      <c r="F505" s="66">
        <f t="shared" si="23"/>
        <v>0.1103082851637765</v>
      </c>
    </row>
    <row r="506" spans="1:6" ht="13.8" x14ac:dyDescent="0.25">
      <c r="C506" s="402" t="s">
        <v>358</v>
      </c>
      <c r="D506" s="333">
        <v>40435</v>
      </c>
      <c r="E506" s="335">
        <v>53435</v>
      </c>
      <c r="F506" s="66">
        <f t="shared" si="23"/>
        <v>0.15865530879221174</v>
      </c>
    </row>
    <row r="507" spans="1:6" ht="13.8" x14ac:dyDescent="0.25">
      <c r="C507" s="402" t="s">
        <v>359</v>
      </c>
      <c r="D507" s="333">
        <v>36120</v>
      </c>
      <c r="E507" s="335">
        <v>45335</v>
      </c>
      <c r="F507" s="66">
        <f t="shared" si="23"/>
        <v>0.13767197376871851</v>
      </c>
    </row>
    <row r="508" spans="1:6" ht="14.4" customHeight="1" x14ac:dyDescent="0.25">
      <c r="C508" s="402" t="s">
        <v>360</v>
      </c>
      <c r="D508" s="333">
        <v>33845</v>
      </c>
      <c r="E508" s="335">
        <v>39510</v>
      </c>
      <c r="F508" s="66">
        <f t="shared" si="23"/>
        <v>0.12398167866680188</v>
      </c>
    </row>
    <row r="509" spans="1:6" ht="14.4" customHeight="1" x14ac:dyDescent="0.25">
      <c r="C509" s="402" t="s">
        <v>361</v>
      </c>
      <c r="D509" s="333">
        <v>28090</v>
      </c>
      <c r="E509" s="335">
        <v>29400</v>
      </c>
      <c r="F509" s="66">
        <f t="shared" si="23"/>
        <v>9.716729202582565E-2</v>
      </c>
    </row>
    <row r="510" spans="1:6" ht="14.4" customHeight="1" x14ac:dyDescent="0.25">
      <c r="C510" s="402" t="s">
        <v>362</v>
      </c>
      <c r="D510" s="333">
        <v>23400</v>
      </c>
      <c r="E510" s="335">
        <v>19850</v>
      </c>
      <c r="F510" s="66">
        <f t="shared" si="23"/>
        <v>7.3099415204678359E-2</v>
      </c>
    </row>
    <row r="511" spans="1:6" ht="14.4" customHeight="1" x14ac:dyDescent="0.25">
      <c r="C511" s="402" t="s">
        <v>363</v>
      </c>
      <c r="D511" s="333">
        <v>18215</v>
      </c>
      <c r="E511" s="335">
        <v>13690</v>
      </c>
      <c r="F511" s="66">
        <f t="shared" si="23"/>
        <v>5.3924551262549435E-2</v>
      </c>
    </row>
    <row r="512" spans="1:6" ht="14.4" customHeight="1" x14ac:dyDescent="0.25">
      <c r="C512" s="402" t="s">
        <v>364</v>
      </c>
      <c r="D512" s="333">
        <v>13325</v>
      </c>
      <c r="E512" s="335">
        <v>10055</v>
      </c>
      <c r="F512" s="66">
        <f t="shared" si="23"/>
        <v>3.9515938207754453E-2</v>
      </c>
    </row>
    <row r="513" spans="1:6" ht="14.4" customHeight="1" x14ac:dyDescent="0.25">
      <c r="C513" s="402" t="s">
        <v>365</v>
      </c>
      <c r="D513" s="333">
        <v>9875</v>
      </c>
      <c r="E513" s="335">
        <v>8415</v>
      </c>
      <c r="F513" s="66">
        <f t="shared" si="23"/>
        <v>3.0913024372105601E-2</v>
      </c>
    </row>
    <row r="514" spans="1:6" ht="14.4" customHeight="1" x14ac:dyDescent="0.25">
      <c r="C514" s="402" t="s">
        <v>403</v>
      </c>
      <c r="D514" s="333">
        <v>20680</v>
      </c>
      <c r="E514" s="335">
        <v>12085</v>
      </c>
      <c r="F514" s="66">
        <f t="shared" si="23"/>
        <v>5.5378088767197374E-2</v>
      </c>
    </row>
    <row r="515" spans="1:6" ht="14.4" customHeight="1" thickBot="1" x14ac:dyDescent="0.3">
      <c r="C515" s="403" t="s">
        <v>376</v>
      </c>
      <c r="D515" s="105">
        <v>9995</v>
      </c>
      <c r="E515" s="336">
        <v>3920</v>
      </c>
      <c r="F515" s="66">
        <f t="shared" si="23"/>
        <v>2.3518574857181489E-2</v>
      </c>
    </row>
    <row r="516" spans="1:6" ht="15" customHeight="1" thickBot="1" x14ac:dyDescent="0.3">
      <c r="C516" s="435" t="s">
        <v>67</v>
      </c>
      <c r="D516" s="245">
        <f>SUM(D504:D515)</f>
        <v>289375</v>
      </c>
      <c r="E516" s="231">
        <f>SUM(E504:E515)</f>
        <v>302285</v>
      </c>
      <c r="F516" s="264">
        <f>SUM(F504:F515)</f>
        <v>1</v>
      </c>
    </row>
    <row r="517" spans="1:6" ht="15.75" customHeight="1" thickTop="1" x14ac:dyDescent="0.25">
      <c r="C517" s="436" t="s">
        <v>314</v>
      </c>
      <c r="D517" s="350">
        <v>56550</v>
      </c>
      <c r="E517" s="351">
        <v>44000</v>
      </c>
      <c r="F517" s="352">
        <v>50120</v>
      </c>
    </row>
    <row r="518" spans="1:6" ht="15" customHeight="1" thickBot="1" x14ac:dyDescent="0.3">
      <c r="C518" s="434" t="s">
        <v>315</v>
      </c>
      <c r="D518" s="170">
        <v>43600</v>
      </c>
      <c r="E518" s="353">
        <v>36800</v>
      </c>
      <c r="F518" s="172">
        <v>40000</v>
      </c>
    </row>
    <row r="519" spans="1:6" ht="15" customHeight="1" thickTop="1" thickBot="1" x14ac:dyDescent="0.3">
      <c r="C519" s="219"/>
      <c r="D519" s="257"/>
      <c r="E519" s="257"/>
      <c r="F519" s="257"/>
    </row>
    <row r="520" spans="1:6" ht="28.8" thickTop="1" thickBot="1" x14ac:dyDescent="0.3">
      <c r="C520" s="865" t="s">
        <v>200</v>
      </c>
      <c r="D520" s="866"/>
      <c r="E520" s="349" t="s">
        <v>201</v>
      </c>
      <c r="F520" s="348" t="s">
        <v>316</v>
      </c>
    </row>
    <row r="521" spans="1:6" s="233" customFormat="1" ht="13.8" x14ac:dyDescent="0.25">
      <c r="A521" s="471"/>
      <c r="B521" s="471"/>
      <c r="C521" s="851" t="s">
        <v>203</v>
      </c>
      <c r="D521" s="852"/>
      <c r="E521" s="266">
        <v>736660</v>
      </c>
      <c r="F521" s="267">
        <f t="shared" ref="F521:F526" si="24">IF(E$521&lt;&gt;0,E521/E$521,0)</f>
        <v>1</v>
      </c>
    </row>
    <row r="522" spans="1:6" s="265" customFormat="1" ht="15" customHeight="1" x14ac:dyDescent="0.25">
      <c r="A522" s="473"/>
      <c r="B522" s="473"/>
      <c r="C522" s="853" t="s">
        <v>317</v>
      </c>
      <c r="D522" s="854"/>
      <c r="E522" s="226">
        <v>148495</v>
      </c>
      <c r="F522" s="159">
        <f t="shared" si="24"/>
        <v>0.20157874731898026</v>
      </c>
    </row>
    <row r="523" spans="1:6" s="233" customFormat="1" ht="14.4" customHeight="1" x14ac:dyDescent="0.25">
      <c r="A523" s="471"/>
      <c r="B523" s="471"/>
      <c r="C523" s="853" t="s">
        <v>205</v>
      </c>
      <c r="D523" s="854"/>
      <c r="E523" s="226">
        <v>47865</v>
      </c>
      <c r="F523" s="159">
        <f t="shared" si="24"/>
        <v>6.4975701137566858E-2</v>
      </c>
    </row>
    <row r="524" spans="1:6" s="233" customFormat="1" ht="14.4" customHeight="1" x14ac:dyDescent="0.25">
      <c r="A524" s="471"/>
      <c r="B524" s="471"/>
      <c r="C524" s="853" t="s">
        <v>318</v>
      </c>
      <c r="D524" s="854"/>
      <c r="E524" s="226">
        <v>469365</v>
      </c>
      <c r="F524" s="159">
        <f t="shared" si="24"/>
        <v>0.63715282491244263</v>
      </c>
    </row>
    <row r="525" spans="1:6" s="233" customFormat="1" ht="14.4" customHeight="1" thickBot="1" x14ac:dyDescent="0.3">
      <c r="A525" s="471"/>
      <c r="B525" s="471"/>
      <c r="C525" s="855" t="s">
        <v>319</v>
      </c>
      <c r="D525" s="856"/>
      <c r="E525" s="268">
        <v>118800</v>
      </c>
      <c r="F525" s="269">
        <f t="shared" si="24"/>
        <v>0.16126842776857708</v>
      </c>
    </row>
    <row r="526" spans="1:6" s="265" customFormat="1" ht="30.75" customHeight="1" thickTop="1" x14ac:dyDescent="0.25">
      <c r="A526" s="473"/>
      <c r="B526" s="473"/>
      <c r="C526" s="946" t="s">
        <v>320</v>
      </c>
      <c r="D526" s="858"/>
      <c r="E526" s="438">
        <v>95090</v>
      </c>
      <c r="F526" s="439">
        <f t="shared" si="24"/>
        <v>0.1290826161322727</v>
      </c>
    </row>
    <row r="527" spans="1:6" s="233" customFormat="1" ht="13.8" x14ac:dyDescent="0.25">
      <c r="A527" s="471"/>
      <c r="B527" s="471"/>
      <c r="C527" s="861" t="s">
        <v>317</v>
      </c>
      <c r="D527" s="854"/>
      <c r="E527" s="226">
        <v>25850</v>
      </c>
      <c r="F527" s="422">
        <f>IF(E522&lt;&gt;0,E527/E522,0)</f>
        <v>0.17407993535135863</v>
      </c>
    </row>
    <row r="528" spans="1:6" s="233" customFormat="1" ht="14.4" customHeight="1" x14ac:dyDescent="0.25">
      <c r="A528" s="471"/>
      <c r="B528" s="471"/>
      <c r="C528" s="861" t="s">
        <v>205</v>
      </c>
      <c r="D528" s="854"/>
      <c r="E528" s="226">
        <v>9430</v>
      </c>
      <c r="F528" s="422">
        <f>IF(E523&lt;&gt;0,E528/E523,0)</f>
        <v>0.19701243079494413</v>
      </c>
    </row>
    <row r="529" spans="1:6" s="265" customFormat="1" ht="14.4" customHeight="1" x14ac:dyDescent="0.25">
      <c r="A529" s="473"/>
      <c r="B529" s="473"/>
      <c r="C529" s="861" t="s">
        <v>318</v>
      </c>
      <c r="D529" s="854"/>
      <c r="E529" s="226">
        <v>54005</v>
      </c>
      <c r="F529" s="422">
        <f>IF(E524&lt;&gt;0,E529/E524,0)</f>
        <v>0.11505970832933858</v>
      </c>
    </row>
    <row r="530" spans="1:6" s="265" customFormat="1" ht="14.4" customHeight="1" thickBot="1" x14ac:dyDescent="0.3">
      <c r="A530" s="473"/>
      <c r="B530" s="473"/>
      <c r="C530" s="862" t="s">
        <v>319</v>
      </c>
      <c r="D530" s="863"/>
      <c r="E530" s="440">
        <v>15230</v>
      </c>
      <c r="F530" s="428">
        <f>IF(E525&lt;&gt;0,E530/E525,0)</f>
        <v>0.1281986531986532</v>
      </c>
    </row>
    <row r="531" spans="1:6" s="265" customFormat="1" ht="15" customHeight="1" thickTop="1" x14ac:dyDescent="0.25">
      <c r="A531" s="473"/>
      <c r="B531" s="473"/>
      <c r="C531" s="859" t="s">
        <v>431</v>
      </c>
      <c r="D531" s="860"/>
      <c r="E531" s="441">
        <v>61320</v>
      </c>
      <c r="F531" s="442">
        <f>IF(E$521&lt;&gt;0,E531/E$521,0)</f>
        <v>8.3240572312871616E-2</v>
      </c>
    </row>
    <row r="532" spans="1:6" s="233" customFormat="1" ht="15" customHeight="1" x14ac:dyDescent="0.25">
      <c r="A532" s="471"/>
      <c r="B532" s="471"/>
      <c r="C532" s="861" t="s">
        <v>317</v>
      </c>
      <c r="D532" s="854"/>
      <c r="E532" s="268">
        <v>13935</v>
      </c>
      <c r="F532" s="443">
        <f>IF(E522&lt;&gt;0,E532/E522,0)</f>
        <v>9.384154348631267E-2</v>
      </c>
    </row>
    <row r="533" spans="1:6" s="233" customFormat="1" ht="14.4" customHeight="1" x14ac:dyDescent="0.25">
      <c r="A533" s="471"/>
      <c r="B533" s="471"/>
      <c r="C533" s="861" t="s">
        <v>205</v>
      </c>
      <c r="D533" s="854"/>
      <c r="E533" s="268">
        <v>5105</v>
      </c>
      <c r="F533" s="443">
        <f>IF(E523&lt;&gt;0,E533/E523,0)</f>
        <v>0.10665413141126084</v>
      </c>
    </row>
    <row r="534" spans="1:6" s="265" customFormat="1" ht="15" customHeight="1" x14ac:dyDescent="0.25">
      <c r="A534" s="473"/>
      <c r="B534" s="473"/>
      <c r="C534" s="861" t="s">
        <v>318</v>
      </c>
      <c r="D534" s="854"/>
      <c r="E534" s="268">
        <v>42520</v>
      </c>
      <c r="F534" s="443">
        <f>IF(E524&lt;&gt;0,E534/E524,0)</f>
        <v>9.0590478625376836E-2</v>
      </c>
    </row>
    <row r="535" spans="1:6" s="233" customFormat="1" ht="14.4" customHeight="1" thickBot="1" x14ac:dyDescent="0.3">
      <c r="A535" s="471"/>
      <c r="B535" s="471"/>
      <c r="C535" s="862" t="s">
        <v>319</v>
      </c>
      <c r="D535" s="863"/>
      <c r="E535" s="440">
        <v>4860</v>
      </c>
      <c r="F535" s="428">
        <f>IF(E525&lt;&gt;0,E535/E525,0)</f>
        <v>4.0909090909090909E-2</v>
      </c>
    </row>
    <row r="536" spans="1:6" s="233" customFormat="1" ht="14.4" customHeight="1" thickTop="1" x14ac:dyDescent="0.25">
      <c r="A536" s="471"/>
      <c r="B536" s="471"/>
      <c r="C536" s="850"/>
      <c r="D536" s="850"/>
      <c r="E536" s="850"/>
      <c r="F536" s="850"/>
    </row>
    <row r="537" spans="1:6" s="233" customFormat="1" ht="14.4" customHeight="1" thickBot="1" x14ac:dyDescent="0.3">
      <c r="A537" s="471"/>
      <c r="B537" s="471"/>
      <c r="C537" s="219"/>
      <c r="D537" s="220"/>
      <c r="E537" s="220"/>
      <c r="F537" s="220"/>
    </row>
    <row r="538" spans="1:6" s="233" customFormat="1" ht="31.65" customHeight="1" thickTop="1" thickBot="1" x14ac:dyDescent="0.3">
      <c r="A538" s="471"/>
      <c r="B538" s="471"/>
      <c r="C538" s="865" t="s">
        <v>411</v>
      </c>
      <c r="D538" s="866"/>
      <c r="E538" s="349" t="s">
        <v>201</v>
      </c>
      <c r="F538" s="348" t="s">
        <v>407</v>
      </c>
    </row>
    <row r="539" spans="1:6" s="233" customFormat="1" ht="13.8" x14ac:dyDescent="0.25">
      <c r="A539" s="471"/>
      <c r="B539" s="471"/>
      <c r="C539" s="947" t="s">
        <v>321</v>
      </c>
      <c r="D539" s="948"/>
      <c r="E539" s="266">
        <v>363635</v>
      </c>
      <c r="F539" s="267">
        <f t="shared" ref="F539:F544" si="25">IF(E$539&lt;&gt;0,E539/E$539,0)</f>
        <v>1</v>
      </c>
    </row>
    <row r="540" spans="1:6" s="233" customFormat="1" ht="15" customHeight="1" x14ac:dyDescent="0.25">
      <c r="A540" s="471"/>
      <c r="B540" s="471"/>
      <c r="C540" s="853" t="s">
        <v>317</v>
      </c>
      <c r="D540" s="854"/>
      <c r="E540" s="226">
        <v>76090</v>
      </c>
      <c r="F540" s="159">
        <f t="shared" si="25"/>
        <v>0.20924828468106754</v>
      </c>
    </row>
    <row r="541" spans="1:6" s="233" customFormat="1" ht="14.4" customHeight="1" x14ac:dyDescent="0.25">
      <c r="A541" s="471"/>
      <c r="B541" s="471"/>
      <c r="C541" s="853" t="s">
        <v>205</v>
      </c>
      <c r="D541" s="854"/>
      <c r="E541" s="226">
        <v>24310</v>
      </c>
      <c r="F541" s="159">
        <f t="shared" si="25"/>
        <v>6.6852750697815114E-2</v>
      </c>
    </row>
    <row r="542" spans="1:6" s="233" customFormat="1" ht="14.4" customHeight="1" x14ac:dyDescent="0.25">
      <c r="A542" s="471"/>
      <c r="B542" s="471"/>
      <c r="C542" s="853" t="s">
        <v>318</v>
      </c>
      <c r="D542" s="854"/>
      <c r="E542" s="226">
        <v>234780</v>
      </c>
      <c r="F542" s="159">
        <f t="shared" si="25"/>
        <v>0.64564742117782936</v>
      </c>
    </row>
    <row r="543" spans="1:6" s="265" customFormat="1" ht="14.4" customHeight="1" thickBot="1" x14ac:dyDescent="0.3">
      <c r="A543" s="473"/>
      <c r="B543" s="473"/>
      <c r="C543" s="855" t="s">
        <v>319</v>
      </c>
      <c r="D543" s="856"/>
      <c r="E543" s="268">
        <v>52760</v>
      </c>
      <c r="F543" s="269">
        <f t="shared" si="25"/>
        <v>0.14509054408954034</v>
      </c>
    </row>
    <row r="544" spans="1:6" s="233" customFormat="1" ht="14.4" customHeight="1" thickTop="1" x14ac:dyDescent="0.25">
      <c r="A544" s="471"/>
      <c r="B544" s="471"/>
      <c r="C544" s="857" t="s">
        <v>320</v>
      </c>
      <c r="D544" s="858"/>
      <c r="E544" s="438">
        <v>44625</v>
      </c>
      <c r="F544" s="474">
        <f t="shared" si="25"/>
        <v>0.12271921019703824</v>
      </c>
    </row>
    <row r="545" spans="1:6" s="233" customFormat="1" ht="13.8" x14ac:dyDescent="0.25">
      <c r="A545" s="471"/>
      <c r="B545" s="471"/>
      <c r="C545" s="853" t="s">
        <v>317</v>
      </c>
      <c r="D545" s="854"/>
      <c r="E545" s="226">
        <v>13370</v>
      </c>
      <c r="F545" s="159">
        <f>IF(E540&lt;&gt;0,E545/E540,0)</f>
        <v>0.17571297148114076</v>
      </c>
    </row>
    <row r="546" spans="1:6" s="265" customFormat="1" ht="14.4" customHeight="1" x14ac:dyDescent="0.25">
      <c r="A546" s="473"/>
      <c r="B546" s="473"/>
      <c r="C546" s="853" t="s">
        <v>205</v>
      </c>
      <c r="D546" s="854"/>
      <c r="E546" s="226">
        <v>4725</v>
      </c>
      <c r="F546" s="159">
        <f>IF(E541&lt;&gt;0,E546/E541,0)</f>
        <v>0.19436445907034142</v>
      </c>
    </row>
    <row r="547" spans="1:6" s="233" customFormat="1" ht="14.4" customHeight="1" x14ac:dyDescent="0.25">
      <c r="A547" s="471"/>
      <c r="B547" s="471"/>
      <c r="C547" s="853" t="s">
        <v>318</v>
      </c>
      <c r="D547" s="854"/>
      <c r="E547" s="226">
        <v>25770</v>
      </c>
      <c r="F547" s="159">
        <f>IF(E542&lt;&gt;0,E547/E542,0)</f>
        <v>0.10976233069256325</v>
      </c>
    </row>
    <row r="548" spans="1:6" s="233" customFormat="1" ht="14.4" customHeight="1" thickBot="1" x14ac:dyDescent="0.3">
      <c r="A548" s="471"/>
      <c r="B548" s="471"/>
      <c r="C548" s="853" t="s">
        <v>319</v>
      </c>
      <c r="D548" s="854"/>
      <c r="E548" s="226">
        <v>5485</v>
      </c>
      <c r="F548" s="159">
        <f>IF(E543&lt;&gt;0,E548/E543,0)</f>
        <v>0.10396133434420016</v>
      </c>
    </row>
    <row r="549" spans="1:6" s="233" customFormat="1" ht="15" customHeight="1" thickTop="1" x14ac:dyDescent="0.25">
      <c r="A549" s="471"/>
      <c r="B549" s="471"/>
      <c r="C549" s="859" t="s">
        <v>431</v>
      </c>
      <c r="D549" s="860"/>
      <c r="E549" s="441">
        <v>31315</v>
      </c>
      <c r="F549" s="442">
        <f>IF(E$539&lt;&gt;0,E549/E$539,0)</f>
        <v>8.6116572937148514E-2</v>
      </c>
    </row>
    <row r="550" spans="1:6" s="233" customFormat="1" ht="15" customHeight="1" x14ac:dyDescent="0.25">
      <c r="A550" s="471"/>
      <c r="B550" s="471"/>
      <c r="C550" s="861" t="s">
        <v>317</v>
      </c>
      <c r="D550" s="854"/>
      <c r="E550" s="268">
        <v>7395</v>
      </c>
      <c r="F550" s="443">
        <f>IF(E540&lt;&gt;0,E550/E540,0)</f>
        <v>9.7187541069785777E-2</v>
      </c>
    </row>
    <row r="551" spans="1:6" s="233" customFormat="1" ht="14.4" customHeight="1" x14ac:dyDescent="0.25">
      <c r="A551" s="471"/>
      <c r="B551" s="471"/>
      <c r="C551" s="861" t="s">
        <v>205</v>
      </c>
      <c r="D551" s="854"/>
      <c r="E551" s="268">
        <v>2650</v>
      </c>
      <c r="F551" s="461">
        <f>IF(E541&lt;&gt;0,E551/E541,0)</f>
        <v>0.10900863842040312</v>
      </c>
    </row>
    <row r="552" spans="1:6" s="265" customFormat="1" ht="15" customHeight="1" x14ac:dyDescent="0.25">
      <c r="A552" s="473"/>
      <c r="B552" s="473"/>
      <c r="C552" s="861" t="s">
        <v>318</v>
      </c>
      <c r="D552" s="854"/>
      <c r="E552" s="268">
        <v>22040</v>
      </c>
      <c r="F552" s="461">
        <f>IF(E542&lt;&gt;0,E552/E542,0)</f>
        <v>9.3875117130931079E-2</v>
      </c>
    </row>
    <row r="553" spans="1:6" s="233" customFormat="1" ht="14.4" customHeight="1" thickBot="1" x14ac:dyDescent="0.3">
      <c r="A553" s="471"/>
      <c r="B553" s="471"/>
      <c r="C553" s="862" t="s">
        <v>319</v>
      </c>
      <c r="D553" s="863"/>
      <c r="E553" s="440">
        <v>1875</v>
      </c>
      <c r="F553" s="428">
        <f>IF(E543&lt;&gt;0,E553/E543,0)</f>
        <v>3.5538286580742984E-2</v>
      </c>
    </row>
    <row r="554" spans="1:6" s="233" customFormat="1" ht="14.4" customHeight="1" thickTop="1" x14ac:dyDescent="0.25">
      <c r="A554" s="471"/>
      <c r="B554" s="471"/>
      <c r="C554" s="864"/>
      <c r="D554" s="864"/>
      <c r="E554" s="150"/>
      <c r="F554" s="152"/>
    </row>
    <row r="555" spans="1:6" s="233" customFormat="1" ht="14.4" customHeight="1" thickBot="1" x14ac:dyDescent="0.3">
      <c r="A555" s="471"/>
      <c r="B555" s="471"/>
    </row>
    <row r="556" spans="1:6" s="233" customFormat="1" ht="28.8" thickTop="1" thickBot="1" x14ac:dyDescent="0.3">
      <c r="A556" s="471"/>
      <c r="B556" s="471"/>
      <c r="C556" s="865" t="s">
        <v>210</v>
      </c>
      <c r="D556" s="866"/>
      <c r="E556" s="349" t="s">
        <v>201</v>
      </c>
      <c r="F556" s="348" t="s">
        <v>316</v>
      </c>
    </row>
    <row r="557" spans="1:6" s="233" customFormat="1" ht="13.8" x14ac:dyDescent="0.25">
      <c r="A557" s="471"/>
      <c r="B557" s="471"/>
      <c r="C557" s="851" t="s">
        <v>322</v>
      </c>
      <c r="D557" s="852"/>
      <c r="E557" s="266">
        <v>373025</v>
      </c>
      <c r="F557" s="267">
        <f t="shared" ref="F557:F562" si="26">IF(E$557&lt;&gt;0,E557/E$557,0)</f>
        <v>1</v>
      </c>
    </row>
    <row r="558" spans="1:6" s="233" customFormat="1" ht="15" customHeight="1" x14ac:dyDescent="0.25">
      <c r="A558" s="471"/>
      <c r="B558" s="471"/>
      <c r="C558" s="853" t="s">
        <v>317</v>
      </c>
      <c r="D558" s="854"/>
      <c r="E558" s="226">
        <v>72400</v>
      </c>
      <c r="F558" s="159">
        <f t="shared" si="26"/>
        <v>0.19408886803833522</v>
      </c>
    </row>
    <row r="559" spans="1:6" s="233" customFormat="1" ht="14.4" customHeight="1" x14ac:dyDescent="0.25">
      <c r="A559" s="471"/>
      <c r="B559" s="471"/>
      <c r="C559" s="853" t="s">
        <v>205</v>
      </c>
      <c r="D559" s="854"/>
      <c r="E559" s="226">
        <v>23550</v>
      </c>
      <c r="F559" s="159">
        <f t="shared" si="26"/>
        <v>6.313249782186181E-2</v>
      </c>
    </row>
    <row r="560" spans="1:6" s="233" customFormat="1" ht="14.4" customHeight="1" x14ac:dyDescent="0.25">
      <c r="A560" s="471"/>
      <c r="B560" s="471"/>
      <c r="C560" s="853" t="s">
        <v>318</v>
      </c>
      <c r="D560" s="854"/>
      <c r="E560" s="226">
        <v>234585</v>
      </c>
      <c r="F560" s="159">
        <f t="shared" si="26"/>
        <v>0.62887205951343739</v>
      </c>
    </row>
    <row r="561" spans="1:6" s="265" customFormat="1" ht="14.4" customHeight="1" thickBot="1" x14ac:dyDescent="0.3">
      <c r="A561" s="473"/>
      <c r="B561" s="473"/>
      <c r="C561" s="855" t="s">
        <v>319</v>
      </c>
      <c r="D561" s="856"/>
      <c r="E561" s="268">
        <v>66035</v>
      </c>
      <c r="F561" s="269">
        <f t="shared" si="26"/>
        <v>0.17702566852087662</v>
      </c>
    </row>
    <row r="562" spans="1:6" s="233" customFormat="1" ht="14.4" customHeight="1" thickTop="1" x14ac:dyDescent="0.25">
      <c r="A562" s="471"/>
      <c r="B562" s="471"/>
      <c r="C562" s="857" t="s">
        <v>320</v>
      </c>
      <c r="D562" s="858"/>
      <c r="E562" s="438">
        <v>50460</v>
      </c>
      <c r="F562" s="474">
        <f t="shared" si="26"/>
        <v>0.13527243482340326</v>
      </c>
    </row>
    <row r="563" spans="1:6" s="233" customFormat="1" ht="13.8" x14ac:dyDescent="0.25">
      <c r="A563" s="471"/>
      <c r="B563" s="471"/>
      <c r="C563" s="853" t="s">
        <v>317</v>
      </c>
      <c r="D563" s="854"/>
      <c r="E563" s="226">
        <v>12485</v>
      </c>
      <c r="F563" s="159">
        <f>IF(E558&lt;&gt;0,E563/E558,0)</f>
        <v>0.17244475138121548</v>
      </c>
    </row>
    <row r="564" spans="1:6" s="233" customFormat="1" ht="14.4" customHeight="1" x14ac:dyDescent="0.25">
      <c r="A564" s="471"/>
      <c r="B564" s="471"/>
      <c r="C564" s="853" t="s">
        <v>205</v>
      </c>
      <c r="D564" s="854"/>
      <c r="E564" s="226">
        <v>4705</v>
      </c>
      <c r="F564" s="159">
        <f>IF(E559&lt;&gt;0,E564/E559,0)</f>
        <v>0.19978768577494693</v>
      </c>
    </row>
    <row r="565" spans="1:6" s="265" customFormat="1" ht="14.4" customHeight="1" x14ac:dyDescent="0.25">
      <c r="A565" s="473"/>
      <c r="B565" s="473"/>
      <c r="C565" s="853" t="s">
        <v>318</v>
      </c>
      <c r="D565" s="854"/>
      <c r="E565" s="226">
        <v>28235</v>
      </c>
      <c r="F565" s="159">
        <f>IF(E560&lt;&gt;0,E565/E560,0)</f>
        <v>0.12036148943879617</v>
      </c>
    </row>
    <row r="566" spans="1:6" s="233" customFormat="1" ht="14.4" customHeight="1" thickBot="1" x14ac:dyDescent="0.3">
      <c r="A566" s="471"/>
      <c r="B566" s="471"/>
      <c r="C566" s="853" t="s">
        <v>319</v>
      </c>
      <c r="D566" s="854"/>
      <c r="E566" s="226">
        <v>9740</v>
      </c>
      <c r="F566" s="159">
        <f>IF(E561&lt;&gt;0,E566/E561,0)</f>
        <v>0.14749753918376618</v>
      </c>
    </row>
    <row r="567" spans="1:6" s="233" customFormat="1" ht="15" customHeight="1" thickTop="1" x14ac:dyDescent="0.25">
      <c r="A567" s="471"/>
      <c r="B567" s="471"/>
      <c r="C567" s="859" t="s">
        <v>431</v>
      </c>
      <c r="D567" s="860"/>
      <c r="E567" s="441">
        <v>30000</v>
      </c>
      <c r="F567" s="442">
        <f>IF(E$557&lt;&gt;0,E567/E$557,0)</f>
        <v>8.0423564104282558E-2</v>
      </c>
    </row>
    <row r="568" spans="1:6" s="233" customFormat="1" ht="15" customHeight="1" x14ac:dyDescent="0.25">
      <c r="A568" s="471"/>
      <c r="B568" s="471"/>
      <c r="C568" s="861" t="s">
        <v>317</v>
      </c>
      <c r="D568" s="854"/>
      <c r="E568" s="268">
        <v>6540</v>
      </c>
      <c r="F568" s="443">
        <f>IF(E558&lt;&gt;0,E568/E558,0)</f>
        <v>9.0331491712707185E-2</v>
      </c>
    </row>
    <row r="569" spans="1:6" s="233" customFormat="1" ht="14.4" customHeight="1" x14ac:dyDescent="0.25">
      <c r="A569" s="471"/>
      <c r="B569" s="471"/>
      <c r="C569" s="861" t="s">
        <v>205</v>
      </c>
      <c r="D569" s="854"/>
      <c r="E569" s="268">
        <v>2455</v>
      </c>
      <c r="F569" s="461">
        <f>IF(E559&lt;&gt;0,E569/E559,0)</f>
        <v>0.10424628450106158</v>
      </c>
    </row>
    <row r="570" spans="1:6" s="265" customFormat="1" ht="15" customHeight="1" x14ac:dyDescent="0.25">
      <c r="A570" s="473"/>
      <c r="B570" s="473"/>
      <c r="C570" s="861" t="s">
        <v>318</v>
      </c>
      <c r="D570" s="854"/>
      <c r="E570" s="268">
        <v>20475</v>
      </c>
      <c r="F570" s="461">
        <f>IF(E560&lt;&gt;0,E570/E560,0)</f>
        <v>8.7281795511221949E-2</v>
      </c>
    </row>
    <row r="571" spans="1:6" s="233" customFormat="1" ht="14.4" customHeight="1" thickBot="1" x14ac:dyDescent="0.3">
      <c r="A571" s="471"/>
      <c r="B571" s="471"/>
      <c r="C571" s="862" t="s">
        <v>319</v>
      </c>
      <c r="D571" s="863"/>
      <c r="E571" s="440">
        <v>2980</v>
      </c>
      <c r="F571" s="428">
        <f>IF(E561&lt;&gt;0,E571/E561,0)</f>
        <v>4.5127583857045503E-2</v>
      </c>
    </row>
    <row r="572" spans="1:6" s="233" customFormat="1" ht="14.4" customHeight="1" thickTop="1" x14ac:dyDescent="0.25">
      <c r="A572" s="471"/>
      <c r="B572" s="471"/>
      <c r="C572" s="850"/>
      <c r="D572" s="850"/>
      <c r="E572" s="850"/>
      <c r="F572" s="850"/>
    </row>
    <row r="573" spans="1:6" s="233" customFormat="1" ht="12.75" customHeight="1" x14ac:dyDescent="0.25">
      <c r="A573" s="471"/>
      <c r="B573" s="471"/>
      <c r="C573" s="219"/>
      <c r="D573" s="220"/>
      <c r="E573" s="220"/>
      <c r="F573" s="220"/>
    </row>
    <row r="574" spans="1:6" s="233" customFormat="1" ht="13.8" thickBot="1" x14ac:dyDescent="0.3">
      <c r="A574" s="471"/>
      <c r="B574" s="471"/>
      <c r="C574"/>
      <c r="D574"/>
      <c r="E574"/>
      <c r="F574"/>
    </row>
    <row r="575" spans="1:6" ht="38.25" customHeight="1" thickTop="1" thickBot="1" x14ac:dyDescent="0.3">
      <c r="C575" s="766" t="s">
        <v>211</v>
      </c>
      <c r="D575" s="688"/>
      <c r="E575" s="768" t="s">
        <v>275</v>
      </c>
      <c r="F575" s="769"/>
    </row>
    <row r="576" spans="1:6" ht="15" thickTop="1" thickBot="1" x14ac:dyDescent="0.3">
      <c r="C576" s="770" t="s">
        <v>212</v>
      </c>
      <c r="D576" s="771"/>
      <c r="E576" s="206" t="s">
        <v>70</v>
      </c>
      <c r="F576" s="207" t="s">
        <v>48</v>
      </c>
    </row>
    <row r="577" spans="1:6" ht="13.8" x14ac:dyDescent="0.25">
      <c r="C577" s="803" t="s">
        <v>323</v>
      </c>
      <c r="D577" s="804"/>
      <c r="E577" s="333">
        <v>90825</v>
      </c>
      <c r="F577" s="159">
        <f>IF(E$582&lt;&gt;0,E577/E$582,0)</f>
        <v>0.30231667942615587</v>
      </c>
    </row>
    <row r="578" spans="1:6" ht="14.4" customHeight="1" x14ac:dyDescent="0.25">
      <c r="C578" s="774" t="s">
        <v>324</v>
      </c>
      <c r="D578" s="775"/>
      <c r="E578" s="333">
        <v>96045</v>
      </c>
      <c r="F578" s="159">
        <f>IF(E$582&lt;&gt;0,E578/E$582,0)</f>
        <v>0.31969177512232466</v>
      </c>
    </row>
    <row r="579" spans="1:6" ht="13.8" x14ac:dyDescent="0.25">
      <c r="C579" s="774" t="s">
        <v>235</v>
      </c>
      <c r="D579" s="775"/>
      <c r="E579" s="333">
        <v>45395</v>
      </c>
      <c r="F579" s="159">
        <f>IF(E$582&lt;&gt;0,E579/E$582,0)</f>
        <v>0.15110008987118465</v>
      </c>
    </row>
    <row r="580" spans="1:6" ht="13.8" x14ac:dyDescent="0.25">
      <c r="C580" s="774" t="s">
        <v>236</v>
      </c>
      <c r="D580" s="775"/>
      <c r="E580" s="333">
        <v>40905</v>
      </c>
      <c r="F580" s="159">
        <f>IF(E$582&lt;&gt;0,E580/E$582,0)</f>
        <v>0.13615484472256431</v>
      </c>
    </row>
    <row r="581" spans="1:6" ht="14.4" thickBot="1" x14ac:dyDescent="0.3">
      <c r="C581" s="774" t="s">
        <v>404</v>
      </c>
      <c r="D581" s="775"/>
      <c r="E581" s="333">
        <v>27260</v>
      </c>
      <c r="F581" s="159">
        <f>IF(E$582&lt;&gt;0,E581/E$582,0)</f>
        <v>9.073661085777053E-2</v>
      </c>
    </row>
    <row r="582" spans="1:6" ht="14.4" thickBot="1" x14ac:dyDescent="0.3">
      <c r="C582" s="801" t="s">
        <v>67</v>
      </c>
      <c r="D582" s="802"/>
      <c r="E582" s="245">
        <f>SUM(E577:E581)</f>
        <v>300430</v>
      </c>
      <c r="F582" s="267">
        <f>SUM(F577:F581)</f>
        <v>1</v>
      </c>
    </row>
    <row r="583" spans="1:6" ht="15.75" customHeight="1" thickTop="1" thickBot="1" x14ac:dyDescent="0.3">
      <c r="C583" s="846" t="s">
        <v>217</v>
      </c>
      <c r="D583" s="847"/>
      <c r="E583" s="848">
        <v>2.5</v>
      </c>
      <c r="F583" s="849"/>
    </row>
    <row r="584" spans="1:6" ht="15.75" customHeight="1" thickTop="1" x14ac:dyDescent="0.25">
      <c r="C584" s="233"/>
      <c r="D584" s="233"/>
      <c r="E584" s="233"/>
      <c r="F584" s="233"/>
    </row>
    <row r="585" spans="1:6" s="233" customFormat="1" ht="13.65" customHeight="1" x14ac:dyDescent="0.25">
      <c r="A585" s="471"/>
      <c r="B585" s="471"/>
    </row>
    <row r="586" spans="1:6" s="233" customFormat="1" ht="13.65" customHeight="1" thickBot="1" x14ac:dyDescent="0.3">
      <c r="A586" s="471"/>
      <c r="B586" s="471"/>
    </row>
    <row r="587" spans="1:6" s="233" customFormat="1" ht="15" thickTop="1" thickBot="1" x14ac:dyDescent="0.3">
      <c r="A587" s="471"/>
      <c r="B587" s="471"/>
      <c r="C587" s="770" t="s">
        <v>218</v>
      </c>
      <c r="D587" s="771"/>
      <c r="E587" s="234" t="s">
        <v>70</v>
      </c>
      <c r="F587" s="207" t="s">
        <v>48</v>
      </c>
    </row>
    <row r="588" spans="1:6" ht="13.8" x14ac:dyDescent="0.25">
      <c r="C588" s="803" t="s">
        <v>219</v>
      </c>
      <c r="D588" s="804"/>
      <c r="E588" s="178">
        <v>182520</v>
      </c>
      <c r="F588" s="27">
        <f>IF(E$591&lt;&gt;0,E588/E$591,0)</f>
        <v>0.60751909730890208</v>
      </c>
    </row>
    <row r="589" spans="1:6" ht="14.4" customHeight="1" x14ac:dyDescent="0.25">
      <c r="C589" s="774" t="s">
        <v>220</v>
      </c>
      <c r="D589" s="775"/>
      <c r="E589" s="333">
        <v>9920</v>
      </c>
      <c r="F589" s="27">
        <f>IF(E$591&lt;&gt;0,E589/E$591,0)</f>
        <v>3.3018789422004757E-2</v>
      </c>
    </row>
    <row r="590" spans="1:6" ht="14.4" customHeight="1" thickBot="1" x14ac:dyDescent="0.3">
      <c r="C590" s="776" t="s">
        <v>221</v>
      </c>
      <c r="D590" s="777"/>
      <c r="E590" s="334">
        <v>107995</v>
      </c>
      <c r="F590" s="27">
        <f>IF(E$591&lt;&gt;0,E590/E$591,0)</f>
        <v>0.35946211326909316</v>
      </c>
    </row>
    <row r="591" spans="1:6" ht="15" customHeight="1" thickBot="1" x14ac:dyDescent="0.3">
      <c r="C591" s="799" t="s">
        <v>67</v>
      </c>
      <c r="D591" s="800"/>
      <c r="E591" s="245">
        <f>SUM(E588:E590)</f>
        <v>300435</v>
      </c>
      <c r="F591" s="241">
        <f>SUM(F588:F590)</f>
        <v>1</v>
      </c>
    </row>
    <row r="592" spans="1:6" ht="15.75" customHeight="1" thickTop="1" x14ac:dyDescent="0.25">
      <c r="C592" s="233"/>
      <c r="D592" s="233"/>
      <c r="E592" s="233"/>
      <c r="F592" s="233"/>
    </row>
    <row r="593" spans="1:6" s="233" customFormat="1" ht="12.75" customHeight="1" thickBot="1" x14ac:dyDescent="0.3">
      <c r="A593" s="471"/>
      <c r="B593" s="471"/>
    </row>
    <row r="594" spans="1:6" s="233" customFormat="1" ht="15" thickTop="1" thickBot="1" x14ac:dyDescent="0.3">
      <c r="A594" s="471"/>
      <c r="B594" s="471"/>
      <c r="C594" s="770" t="s">
        <v>222</v>
      </c>
      <c r="D594" s="771"/>
      <c r="E594" s="343" t="s">
        <v>70</v>
      </c>
      <c r="F594" s="207" t="s">
        <v>48</v>
      </c>
    </row>
    <row r="595" spans="1:6" ht="13.8" x14ac:dyDescent="0.25">
      <c r="C595" s="166" t="s">
        <v>223</v>
      </c>
      <c r="D595" s="272"/>
      <c r="E595" s="178">
        <v>3920</v>
      </c>
      <c r="F595" s="159">
        <f t="shared" ref="F595:F613" si="27">IF(E$614&lt;&gt;0,E595/E$614,0)</f>
        <v>1.3048181742531414E-2</v>
      </c>
    </row>
    <row r="596" spans="1:6" ht="14.4" customHeight="1" x14ac:dyDescent="0.25">
      <c r="C596" s="116" t="s">
        <v>224</v>
      </c>
      <c r="D596" s="259"/>
      <c r="E596" s="333">
        <v>2765</v>
      </c>
      <c r="F596" s="159">
        <f t="shared" si="27"/>
        <v>9.2036281933926944E-3</v>
      </c>
    </row>
    <row r="597" spans="1:6" ht="14.4" customHeight="1" x14ac:dyDescent="0.25">
      <c r="C597" s="116" t="s">
        <v>225</v>
      </c>
      <c r="D597" s="259"/>
      <c r="E597" s="333">
        <v>4660</v>
      </c>
      <c r="F597" s="159">
        <f t="shared" si="27"/>
        <v>1.5511358908213365E-2</v>
      </c>
    </row>
    <row r="598" spans="1:6" ht="14.4" customHeight="1" x14ac:dyDescent="0.25">
      <c r="C598" s="116" t="s">
        <v>226</v>
      </c>
      <c r="D598" s="259"/>
      <c r="E598" s="333">
        <v>4275</v>
      </c>
      <c r="F598" s="159">
        <f t="shared" si="27"/>
        <v>1.4229841058500458E-2</v>
      </c>
    </row>
    <row r="599" spans="1:6" ht="14.4" customHeight="1" x14ac:dyDescent="0.25">
      <c r="C599" s="116" t="s">
        <v>366</v>
      </c>
      <c r="D599" s="259"/>
      <c r="E599" s="333">
        <v>11355</v>
      </c>
      <c r="F599" s="159">
        <f t="shared" si="27"/>
        <v>3.7796455022052096E-2</v>
      </c>
    </row>
    <row r="600" spans="1:6" ht="14.4" customHeight="1" x14ac:dyDescent="0.25">
      <c r="C600" s="116" t="s">
        <v>367</v>
      </c>
      <c r="D600" s="259"/>
      <c r="E600" s="333">
        <v>10990</v>
      </c>
      <c r="F600" s="159">
        <f t="shared" si="27"/>
        <v>3.6581509528168431E-2</v>
      </c>
    </row>
    <row r="601" spans="1:6" ht="14.4" customHeight="1" x14ac:dyDescent="0.25">
      <c r="C601" s="116" t="s">
        <v>368</v>
      </c>
      <c r="D601" s="259"/>
      <c r="E601" s="333">
        <v>9995</v>
      </c>
      <c r="F601" s="159">
        <f t="shared" si="27"/>
        <v>3.3269534825663645E-2</v>
      </c>
    </row>
    <row r="602" spans="1:6" ht="14.4" customHeight="1" x14ac:dyDescent="0.25">
      <c r="C602" s="116" t="s">
        <v>369</v>
      </c>
      <c r="D602" s="259"/>
      <c r="E602" s="333">
        <v>11415</v>
      </c>
      <c r="F602" s="159">
        <f t="shared" si="27"/>
        <v>3.7996172089539822E-2</v>
      </c>
    </row>
    <row r="603" spans="1:6" ht="14.4" customHeight="1" x14ac:dyDescent="0.25">
      <c r="C603" s="116" t="s">
        <v>370</v>
      </c>
      <c r="D603" s="259"/>
      <c r="E603" s="333">
        <v>12050</v>
      </c>
      <c r="F603" s="159">
        <f t="shared" si="27"/>
        <v>4.0109844387118246E-2</v>
      </c>
    </row>
    <row r="604" spans="1:6" ht="14.4" customHeight="1" x14ac:dyDescent="0.25">
      <c r="C604" s="116" t="s">
        <v>371</v>
      </c>
      <c r="D604" s="259"/>
      <c r="E604" s="333">
        <v>11815</v>
      </c>
      <c r="F604" s="159">
        <f t="shared" si="27"/>
        <v>3.932761920612466E-2</v>
      </c>
    </row>
    <row r="605" spans="1:6" ht="14.4" customHeight="1" x14ac:dyDescent="0.25">
      <c r="C605" s="116" t="s">
        <v>227</v>
      </c>
      <c r="D605" s="259"/>
      <c r="E605" s="333">
        <v>23320</v>
      </c>
      <c r="F605" s="159">
        <f t="shared" si="27"/>
        <v>7.762336689689607E-2</v>
      </c>
    </row>
    <row r="606" spans="1:6" ht="14.4" customHeight="1" x14ac:dyDescent="0.25">
      <c r="C606" s="337" t="s">
        <v>372</v>
      </c>
      <c r="D606" s="338"/>
      <c r="E606" s="333">
        <v>22310</v>
      </c>
      <c r="F606" s="159">
        <f t="shared" si="27"/>
        <v>7.4261462927519353E-2</v>
      </c>
    </row>
    <row r="607" spans="1:6" ht="14.4" customHeight="1" x14ac:dyDescent="0.25">
      <c r="C607" s="116" t="s">
        <v>373</v>
      </c>
      <c r="D607" s="259"/>
      <c r="E607" s="333">
        <v>21280</v>
      </c>
      <c r="F607" s="159">
        <f t="shared" si="27"/>
        <v>7.0832986602313394E-2</v>
      </c>
    </row>
    <row r="608" spans="1:6" ht="14.4" customHeight="1" x14ac:dyDescent="0.25">
      <c r="C608" s="115" t="s">
        <v>374</v>
      </c>
      <c r="D608" s="341"/>
      <c r="E608" s="334">
        <v>19440</v>
      </c>
      <c r="F608" s="159">
        <f t="shared" si="27"/>
        <v>6.4708329866023137E-2</v>
      </c>
    </row>
    <row r="609" spans="3:6" ht="14.4" customHeight="1" x14ac:dyDescent="0.25">
      <c r="C609" s="115" t="s">
        <v>375</v>
      </c>
      <c r="D609" s="341"/>
      <c r="E609" s="334">
        <v>18440</v>
      </c>
      <c r="F609" s="159">
        <f t="shared" si="27"/>
        <v>6.1379712074561041E-2</v>
      </c>
    </row>
    <row r="610" spans="3:6" ht="14.4" customHeight="1" x14ac:dyDescent="0.25">
      <c r="C610" s="115" t="s">
        <v>228</v>
      </c>
      <c r="D610" s="341"/>
      <c r="E610" s="334">
        <v>36200</v>
      </c>
      <c r="F610" s="159">
        <f t="shared" si="27"/>
        <v>0.12049596405092786</v>
      </c>
    </row>
    <row r="611" spans="3:6" ht="14.4" customHeight="1" x14ac:dyDescent="0.25">
      <c r="C611" s="115" t="s">
        <v>229</v>
      </c>
      <c r="D611" s="341"/>
      <c r="E611" s="334">
        <v>25480</v>
      </c>
      <c r="F611" s="159">
        <f t="shared" si="27"/>
        <v>8.4813181326454185E-2</v>
      </c>
    </row>
    <row r="612" spans="3:6" ht="14.4" customHeight="1" x14ac:dyDescent="0.25">
      <c r="C612" s="340" t="s">
        <v>405</v>
      </c>
      <c r="D612" s="341"/>
      <c r="E612" s="334">
        <v>29285</v>
      </c>
      <c r="F612" s="159">
        <f t="shared" si="27"/>
        <v>9.7478572022967461E-2</v>
      </c>
    </row>
    <row r="613" spans="3:6" ht="14.4" customHeight="1" thickBot="1" x14ac:dyDescent="0.3">
      <c r="C613" s="339" t="s">
        <v>406</v>
      </c>
      <c r="D613" s="260"/>
      <c r="E613" s="334">
        <v>21430</v>
      </c>
      <c r="F613" s="159">
        <f t="shared" si="27"/>
        <v>7.1332279271032709E-2</v>
      </c>
    </row>
    <row r="614" spans="3:6" ht="15" customHeight="1" thickBot="1" x14ac:dyDescent="0.3">
      <c r="C614" s="842" t="s">
        <v>67</v>
      </c>
      <c r="D614" s="843"/>
      <c r="E614" s="245">
        <f>SUM(E595:E613)</f>
        <v>300425</v>
      </c>
      <c r="F614" s="267">
        <f>SUM(F595:F613)</f>
        <v>1.0000000000000002</v>
      </c>
    </row>
    <row r="615" spans="3:6" ht="15.75" customHeight="1" thickTop="1" x14ac:dyDescent="0.25">
      <c r="C615" s="844" t="s">
        <v>230</v>
      </c>
      <c r="D615" s="845"/>
      <c r="E615" s="670">
        <v>98700</v>
      </c>
      <c r="F615" s="671"/>
    </row>
    <row r="616" spans="3:6" ht="15" customHeight="1" thickBot="1" x14ac:dyDescent="0.3">
      <c r="C616" s="840" t="s">
        <v>231</v>
      </c>
      <c r="D616" s="841"/>
      <c r="E616" s="689">
        <v>80000</v>
      </c>
      <c r="F616" s="690"/>
    </row>
    <row r="617" spans="3:6" ht="15" customHeight="1" thickTop="1" x14ac:dyDescent="0.25"/>
    <row r="618" spans="3:6" ht="13.65" customHeight="1" x14ac:dyDescent="0.25">
      <c r="D618" s="273"/>
    </row>
    <row r="619" spans="3:6" ht="12.75" customHeight="1" x14ac:dyDescent="0.25">
      <c r="D619" s="273"/>
    </row>
    <row r="620" spans="3:6" ht="12.75" customHeight="1" thickBot="1" x14ac:dyDescent="0.3"/>
    <row r="621" spans="3:6" ht="38.25" customHeight="1" thickTop="1" thickBot="1" x14ac:dyDescent="0.3">
      <c r="C621" s="766" t="s">
        <v>232</v>
      </c>
      <c r="D621" s="767"/>
      <c r="E621" s="768" t="s">
        <v>275</v>
      </c>
      <c r="F621" s="769"/>
    </row>
    <row r="622" spans="3:6" ht="15" thickTop="1" thickBot="1" x14ac:dyDescent="0.3">
      <c r="C622" s="770" t="s">
        <v>412</v>
      </c>
      <c r="D622" s="771"/>
      <c r="E622" s="234" t="s">
        <v>70</v>
      </c>
      <c r="F622" s="207" t="s">
        <v>48</v>
      </c>
    </row>
    <row r="623" spans="3:6" ht="13.8" x14ac:dyDescent="0.25">
      <c r="C623" s="803" t="s">
        <v>234</v>
      </c>
      <c r="D623" s="804"/>
      <c r="E623" s="178">
        <v>97620</v>
      </c>
      <c r="F623" s="27">
        <f>IF(E$627&lt;&gt;0,E623/E$627,0)</f>
        <v>0.4906143987938183</v>
      </c>
    </row>
    <row r="624" spans="3:6" ht="14.4" customHeight="1" x14ac:dyDescent="0.25">
      <c r="C624" s="774" t="s">
        <v>235</v>
      </c>
      <c r="D624" s="775"/>
      <c r="E624" s="333">
        <v>43725</v>
      </c>
      <c r="F624" s="27">
        <f>IF(E$627&lt;&gt;0,E624/E$627,0)</f>
        <v>0.21975122502826988</v>
      </c>
    </row>
    <row r="625" spans="1:6" ht="14.4" customHeight="1" x14ac:dyDescent="0.25">
      <c r="C625" s="774" t="s">
        <v>236</v>
      </c>
      <c r="D625" s="775"/>
      <c r="E625" s="333">
        <v>39295</v>
      </c>
      <c r="F625" s="27">
        <f>IF(E$627&lt;&gt;0,E625/E$627,0)</f>
        <v>0.19748712149767558</v>
      </c>
    </row>
    <row r="626" spans="1:6" ht="14.4" customHeight="1" thickBot="1" x14ac:dyDescent="0.3">
      <c r="C626" s="776" t="s">
        <v>237</v>
      </c>
      <c r="D626" s="777"/>
      <c r="E626" s="105">
        <v>18335</v>
      </c>
      <c r="F626" s="27">
        <f>IF(E$627&lt;&gt;0,E626/E$627,0)</f>
        <v>9.2147254680236212E-2</v>
      </c>
    </row>
    <row r="627" spans="1:6" ht="15" customHeight="1" thickBot="1" x14ac:dyDescent="0.3">
      <c r="C627" s="801" t="s">
        <v>67</v>
      </c>
      <c r="D627" s="802"/>
      <c r="E627" s="245">
        <f>SUM(E623:E626)</f>
        <v>198975</v>
      </c>
      <c r="F627" s="241">
        <f>SUM(F623:F626)</f>
        <v>0.99999999999999989</v>
      </c>
    </row>
    <row r="628" spans="1:6" ht="15.75" customHeight="1" thickTop="1" x14ac:dyDescent="0.25">
      <c r="C628" s="607" t="s">
        <v>238</v>
      </c>
      <c r="D628" s="608"/>
      <c r="E628" s="655">
        <v>2.9</v>
      </c>
      <c r="F628" s="656"/>
    </row>
    <row r="629" spans="1:6" ht="15" customHeight="1" thickBot="1" x14ac:dyDescent="0.3">
      <c r="C629" s="609" t="s">
        <v>476</v>
      </c>
      <c r="D629" s="610"/>
      <c r="E629" s="659">
        <v>1.8</v>
      </c>
      <c r="F629" s="660"/>
    </row>
    <row r="630" spans="1:6" ht="15" customHeight="1" thickTop="1" x14ac:dyDescent="0.25">
      <c r="C630" s="233"/>
      <c r="D630" s="233"/>
      <c r="E630" s="233"/>
      <c r="F630" s="233"/>
    </row>
    <row r="631" spans="1:6" s="233" customFormat="1" ht="13.65" customHeight="1" thickBot="1" x14ac:dyDescent="0.3">
      <c r="A631" s="471"/>
      <c r="B631" s="471"/>
    </row>
    <row r="632" spans="1:6" s="233" customFormat="1" ht="15" thickTop="1" thickBot="1" x14ac:dyDescent="0.3">
      <c r="A632" s="471"/>
      <c r="B632" s="471"/>
      <c r="C632" s="770" t="s">
        <v>239</v>
      </c>
      <c r="D632" s="771"/>
      <c r="E632" s="234" t="s">
        <v>70</v>
      </c>
      <c r="F632" s="207" t="s">
        <v>48</v>
      </c>
    </row>
    <row r="633" spans="1:6" ht="13.8" x14ac:dyDescent="0.25">
      <c r="C633" s="803" t="s">
        <v>399</v>
      </c>
      <c r="D633" s="804"/>
      <c r="E633" s="178">
        <v>87785</v>
      </c>
      <c r="F633" s="27">
        <f>IF(E$637&lt;&gt;0,E633/E$637,0)</f>
        <v>0.44118607865309711</v>
      </c>
    </row>
    <row r="634" spans="1:6" ht="14.4" customHeight="1" x14ac:dyDescent="0.25">
      <c r="C634" s="774" t="s">
        <v>398</v>
      </c>
      <c r="D634" s="775"/>
      <c r="E634" s="26">
        <v>75680</v>
      </c>
      <c r="F634" s="27">
        <f>IF(E$637&lt;&gt;0,E634/E$637,0)</f>
        <v>0.38034929011182311</v>
      </c>
    </row>
    <row r="635" spans="1:6" ht="14.4" customHeight="1" x14ac:dyDescent="0.25">
      <c r="C635" s="774" t="s">
        <v>240</v>
      </c>
      <c r="D635" s="775"/>
      <c r="E635" s="26">
        <v>27920</v>
      </c>
      <c r="F635" s="27">
        <f>IF(E$637&lt;&gt;0,E635/E$637,0)</f>
        <v>0.14031913556979519</v>
      </c>
    </row>
    <row r="636" spans="1:6" ht="14.4" customHeight="1" thickBot="1" x14ac:dyDescent="0.3">
      <c r="C636" s="774" t="s">
        <v>241</v>
      </c>
      <c r="D636" s="775"/>
      <c r="E636" s="26">
        <v>7590</v>
      </c>
      <c r="F636" s="27">
        <f>IF(E$637&lt;&gt;0,E636/E$637,0)</f>
        <v>3.8145495665284586E-2</v>
      </c>
    </row>
    <row r="637" spans="1:6" ht="14.4" customHeight="1" thickBot="1" x14ac:dyDescent="0.3">
      <c r="C637" s="799" t="s">
        <v>122</v>
      </c>
      <c r="D637" s="800"/>
      <c r="E637" s="245">
        <f>SUM(E633:E636)</f>
        <v>198975</v>
      </c>
      <c r="F637" s="241">
        <f>SUM(F633:F636)</f>
        <v>1.0000000000000002</v>
      </c>
    </row>
    <row r="638" spans="1:6" ht="15.75" customHeight="1" thickTop="1" x14ac:dyDescent="0.25">
      <c r="C638" s="233"/>
      <c r="D638" s="233"/>
      <c r="E638" s="233"/>
      <c r="F638" s="233"/>
    </row>
    <row r="639" spans="1:6" s="233" customFormat="1" ht="12.75" customHeight="1" thickBot="1" x14ac:dyDescent="0.3">
      <c r="A639" s="570"/>
      <c r="B639" s="570"/>
      <c r="C639" s="570"/>
      <c r="D639" s="570"/>
      <c r="E639" s="570"/>
      <c r="F639" s="570"/>
    </row>
    <row r="640" spans="1:6" s="233" customFormat="1" ht="15" thickTop="1" thickBot="1" x14ac:dyDescent="0.3">
      <c r="A640" s="471"/>
      <c r="B640" s="471"/>
      <c r="C640" s="770" t="s">
        <v>242</v>
      </c>
      <c r="D640" s="771"/>
      <c r="E640" s="234" t="s">
        <v>70</v>
      </c>
      <c r="F640" s="207" t="s">
        <v>48</v>
      </c>
    </row>
    <row r="641" spans="1:6" ht="13.8" x14ac:dyDescent="0.25">
      <c r="C641" s="813" t="s">
        <v>446</v>
      </c>
      <c r="D641" s="814"/>
      <c r="E641" s="178">
        <v>326920</v>
      </c>
      <c r="F641" s="27">
        <f>IF(E$637&lt;&gt;0,E641/E$646,0)</f>
        <v>0.56124568662122953</v>
      </c>
    </row>
    <row r="642" spans="1:6" ht="14.4" customHeight="1" x14ac:dyDescent="0.25">
      <c r="C642" s="817" t="s">
        <v>447</v>
      </c>
      <c r="D642" s="818"/>
      <c r="E642" s="333">
        <v>35515</v>
      </c>
      <c r="F642" s="27">
        <f t="shared" ref="F642:F645" si="28">IF(E$637&lt;&gt;0,E642/E$646,0)</f>
        <v>6.0971003794056552E-2</v>
      </c>
    </row>
    <row r="643" spans="1:6" ht="14.4" customHeight="1" x14ac:dyDescent="0.25">
      <c r="C643" s="834" t="s">
        <v>448</v>
      </c>
      <c r="D643" s="835"/>
      <c r="E643" s="631">
        <v>220055</v>
      </c>
      <c r="F643" s="590">
        <f t="shared" si="28"/>
        <v>0.3777833095847139</v>
      </c>
    </row>
    <row r="644" spans="1:6" ht="15" customHeight="1" x14ac:dyDescent="0.25">
      <c r="C644" s="836" t="s">
        <v>449</v>
      </c>
      <c r="D644" s="837"/>
      <c r="E644" s="632">
        <v>164170</v>
      </c>
      <c r="F644" s="587">
        <f t="shared" si="28"/>
        <v>0.28184174835619497</v>
      </c>
    </row>
    <row r="645" spans="1:6" ht="15.75" customHeight="1" thickBot="1" x14ac:dyDescent="0.3">
      <c r="A645" s="548"/>
      <c r="B645" s="548"/>
      <c r="C645" s="838" t="s">
        <v>450</v>
      </c>
      <c r="D645" s="839"/>
      <c r="E645" s="105">
        <v>55885</v>
      </c>
      <c r="F645" s="534">
        <f t="shared" si="28"/>
        <v>9.5941561228518948E-2</v>
      </c>
    </row>
    <row r="646" spans="1:6" s="233" customFormat="1" ht="14.4" thickBot="1" x14ac:dyDescent="0.3">
      <c r="A646" s="471"/>
      <c r="B646" s="471"/>
      <c r="C646" s="799" t="s">
        <v>122</v>
      </c>
      <c r="D646" s="800"/>
      <c r="E646" s="245">
        <f>SUM(E641:E643)</f>
        <v>582490</v>
      </c>
      <c r="F646" s="241">
        <f>SUM(F641:F643)</f>
        <v>1</v>
      </c>
    </row>
    <row r="647" spans="1:6" s="233" customFormat="1" ht="13.8" thickTop="1" x14ac:dyDescent="0.25">
      <c r="A647" s="548"/>
      <c r="B647" s="527"/>
      <c r="C647" s="527"/>
      <c r="D647" s="527"/>
      <c r="E647" s="527"/>
      <c r="F647" s="527"/>
    </row>
    <row r="648" spans="1:6" ht="13.8" thickBot="1" x14ac:dyDescent="0.3">
      <c r="A648" s="548"/>
      <c r="B648" s="527"/>
      <c r="C648" s="527"/>
      <c r="D648" s="527"/>
      <c r="E648" s="527"/>
      <c r="F648" s="527"/>
    </row>
    <row r="649" spans="1:6" ht="15" thickTop="1" thickBot="1" x14ac:dyDescent="0.3">
      <c r="C649" s="770" t="s">
        <v>242</v>
      </c>
      <c r="D649" s="771"/>
      <c r="E649" s="625" t="s">
        <v>70</v>
      </c>
      <c r="F649" s="549" t="s">
        <v>48</v>
      </c>
    </row>
    <row r="650" spans="1:6" ht="14.4" customHeight="1" x14ac:dyDescent="0.25">
      <c r="C650" s="817" t="s">
        <v>451</v>
      </c>
      <c r="D650" s="818"/>
      <c r="E650" s="333">
        <v>90825</v>
      </c>
      <c r="F650" s="534">
        <f>IF(E$637&lt;&gt;0,E650/E$653,0)</f>
        <v>0.58912239735357075</v>
      </c>
    </row>
    <row r="651" spans="1:6" ht="14.4" customHeight="1" x14ac:dyDescent="0.25">
      <c r="B651" s="548"/>
      <c r="C651" s="836" t="s">
        <v>452</v>
      </c>
      <c r="D651" s="837"/>
      <c r="E651" s="631">
        <v>26510</v>
      </c>
      <c r="F651" s="590">
        <f t="shared" ref="F651:F652" si="29">IF(E$637&lt;&gt;0,E651/E$653,0)</f>
        <v>0.17195303885321397</v>
      </c>
    </row>
    <row r="652" spans="1:6" ht="14.4" customHeight="1" thickBot="1" x14ac:dyDescent="0.3">
      <c r="B652"/>
      <c r="C652" s="838" t="s">
        <v>453</v>
      </c>
      <c r="D652" s="839"/>
      <c r="E652" s="632">
        <v>36835</v>
      </c>
      <c r="F652" s="587">
        <f t="shared" si="29"/>
        <v>0.23892456379321528</v>
      </c>
    </row>
    <row r="653" spans="1:6" ht="14.4" customHeight="1" thickBot="1" x14ac:dyDescent="0.3">
      <c r="B653"/>
      <c r="C653" s="799" t="s">
        <v>122</v>
      </c>
      <c r="D653" s="800"/>
      <c r="E653" s="245">
        <f>SUM(E650:E652)</f>
        <v>154170</v>
      </c>
      <c r="F653" s="241">
        <f>SUM(F650:F652)</f>
        <v>1</v>
      </c>
    </row>
    <row r="654" spans="1:6" ht="14.4" customHeight="1" thickTop="1" x14ac:dyDescent="0.25">
      <c r="B654"/>
    </row>
    <row r="655" spans="1:6" ht="14.4" customHeight="1" x14ac:dyDescent="0.25">
      <c r="B655"/>
    </row>
    <row r="656" spans="1:6" ht="14.4" customHeight="1" x14ac:dyDescent="0.25">
      <c r="B656"/>
    </row>
    <row r="657" spans="1:6" ht="14.4" customHeight="1" x14ac:dyDescent="0.25">
      <c r="B657"/>
    </row>
    <row r="658" spans="1:6" ht="14.4" customHeight="1" x14ac:dyDescent="0.25">
      <c r="B658"/>
    </row>
    <row r="659" spans="1:6" ht="15" customHeight="1" x14ac:dyDescent="0.25">
      <c r="B659"/>
    </row>
    <row r="660" spans="1:6" ht="15" customHeight="1" x14ac:dyDescent="0.25">
      <c r="B660"/>
    </row>
    <row r="661" spans="1:6" ht="14.4" customHeight="1" x14ac:dyDescent="0.25">
      <c r="B661"/>
    </row>
    <row r="662" spans="1:6" ht="14.4" customHeight="1" x14ac:dyDescent="0.25">
      <c r="C662" s="832"/>
      <c r="D662" s="832"/>
      <c r="E662" s="832"/>
      <c r="F662" s="832"/>
    </row>
    <row r="663" spans="1:6" s="252" customFormat="1" ht="14.4" customHeight="1" x14ac:dyDescent="0.25">
      <c r="A663" s="472"/>
      <c r="B663" s="472"/>
      <c r="C663" s="257"/>
      <c r="D663" s="257"/>
      <c r="E663" s="257"/>
      <c r="F663" s="257"/>
    </row>
    <row r="664" spans="1:6" s="233" customFormat="1" ht="12.75" customHeight="1" x14ac:dyDescent="0.25">
      <c r="A664" s="471"/>
      <c r="B664" s="471"/>
      <c r="C664" s="829"/>
      <c r="D664" s="829"/>
      <c r="E664" s="258"/>
      <c r="F664" s="258"/>
    </row>
    <row r="665" spans="1:6" ht="20.25" customHeight="1" x14ac:dyDescent="0.25">
      <c r="C665" s="830"/>
      <c r="D665" s="830"/>
      <c r="E665" s="183"/>
      <c r="F665" s="183"/>
    </row>
    <row r="666" spans="1:6" ht="14.4" customHeight="1" x14ac:dyDescent="0.25">
      <c r="C666" s="831"/>
      <c r="D666" s="831"/>
      <c r="E666" s="183"/>
      <c r="F666" s="183"/>
    </row>
    <row r="667" spans="1:6" ht="14.4" customHeight="1" x14ac:dyDescent="0.25">
      <c r="C667" s="831"/>
      <c r="D667" s="831"/>
      <c r="E667" s="183"/>
      <c r="F667" s="183"/>
    </row>
    <row r="668" spans="1:6" ht="14.4" customHeight="1" x14ac:dyDescent="0.25">
      <c r="C668" s="831"/>
      <c r="D668" s="831"/>
      <c r="E668" s="183"/>
      <c r="F668" s="183"/>
    </row>
    <row r="669" spans="1:6" ht="14.4" customHeight="1" x14ac:dyDescent="0.25">
      <c r="C669" s="831"/>
      <c r="D669" s="831"/>
      <c r="E669" s="183"/>
      <c r="F669" s="183"/>
    </row>
    <row r="670" spans="1:6" ht="14.4" customHeight="1" x14ac:dyDescent="0.25">
      <c r="C670" s="832"/>
      <c r="D670" s="832"/>
      <c r="E670" s="832"/>
      <c r="F670" s="832"/>
    </row>
    <row r="671" spans="1:6" s="252" customFormat="1" ht="14.4" customHeight="1" x14ac:dyDescent="0.25">
      <c r="A671" s="472"/>
      <c r="B671" s="472"/>
      <c r="C671" s="833"/>
      <c r="D671" s="833"/>
      <c r="E671" s="833"/>
      <c r="F671" s="833"/>
    </row>
    <row r="672" spans="1:6" ht="14.4" customHeight="1" x14ac:dyDescent="0.25">
      <c r="C672" s="233"/>
      <c r="D672" s="233"/>
      <c r="E672" s="233"/>
      <c r="F672" s="233"/>
    </row>
    <row r="673" spans="1:6" s="233" customFormat="1" ht="12.75" customHeight="1" thickBot="1" x14ac:dyDescent="0.3">
      <c r="A673" s="471"/>
      <c r="B673" s="471"/>
    </row>
    <row r="674" spans="1:6" s="233" customFormat="1" ht="38.25" customHeight="1" thickTop="1" thickBot="1" x14ac:dyDescent="0.3">
      <c r="A674" s="471"/>
      <c r="B674" s="471"/>
      <c r="C674" s="766" t="s">
        <v>243</v>
      </c>
      <c r="D674" s="767"/>
      <c r="E674" s="768" t="s">
        <v>275</v>
      </c>
      <c r="F674" s="769"/>
    </row>
    <row r="675" spans="1:6" s="233" customFormat="1" ht="15" thickTop="1" thickBot="1" x14ac:dyDescent="0.3">
      <c r="A675" s="471"/>
      <c r="B675" s="471"/>
      <c r="C675" s="770" t="s">
        <v>244</v>
      </c>
      <c r="D675" s="771"/>
      <c r="E675" s="825" t="s">
        <v>70</v>
      </c>
      <c r="F675" s="826"/>
    </row>
    <row r="676" spans="1:6" s="233" customFormat="1" ht="13.8" x14ac:dyDescent="0.25">
      <c r="A676" s="471"/>
      <c r="B676" s="471"/>
      <c r="C676" s="803" t="s">
        <v>325</v>
      </c>
      <c r="D676" s="804"/>
      <c r="E676" s="827">
        <v>172790</v>
      </c>
      <c r="F676" s="828"/>
    </row>
    <row r="677" spans="1:6" s="233" customFormat="1" ht="14.4" customHeight="1" x14ac:dyDescent="0.25">
      <c r="A677" s="471"/>
      <c r="B677" s="471"/>
      <c r="C677" s="774" t="s">
        <v>326</v>
      </c>
      <c r="D677" s="775"/>
      <c r="E677" s="676">
        <v>12270</v>
      </c>
      <c r="F677" s="677"/>
    </row>
    <row r="678" spans="1:6" s="233" customFormat="1" ht="14.4" customHeight="1" x14ac:dyDescent="0.25">
      <c r="A678" s="471"/>
      <c r="B678" s="471"/>
      <c r="C678" s="774" t="s">
        <v>327</v>
      </c>
      <c r="D678" s="775"/>
      <c r="E678" s="676">
        <v>11555</v>
      </c>
      <c r="F678" s="677"/>
    </row>
    <row r="679" spans="1:6" s="233" customFormat="1" ht="14.4" customHeight="1" x14ac:dyDescent="0.25">
      <c r="A679" s="471"/>
      <c r="B679" s="471"/>
      <c r="C679" s="774" t="s">
        <v>328</v>
      </c>
      <c r="D679" s="775"/>
      <c r="E679" s="676">
        <v>5365</v>
      </c>
      <c r="F679" s="677"/>
    </row>
    <row r="680" spans="1:6" s="233" customFormat="1" ht="14.4" customHeight="1" x14ac:dyDescent="0.25">
      <c r="A680" s="471"/>
      <c r="B680" s="471"/>
      <c r="C680" s="819" t="s">
        <v>329</v>
      </c>
      <c r="D680" s="820"/>
      <c r="E680" s="676">
        <v>41075</v>
      </c>
      <c r="F680" s="677"/>
    </row>
    <row r="681" spans="1:6" s="233" customFormat="1" ht="14.4" customHeight="1" x14ac:dyDescent="0.25">
      <c r="A681" s="471"/>
      <c r="B681" s="471"/>
      <c r="C681" s="819" t="s">
        <v>330</v>
      </c>
      <c r="D681" s="820"/>
      <c r="E681" s="676">
        <v>56425</v>
      </c>
      <c r="F681" s="677"/>
    </row>
    <row r="682" spans="1:6" s="233" customFormat="1" ht="14.4" customHeight="1" x14ac:dyDescent="0.25">
      <c r="A682" s="471"/>
      <c r="B682" s="471"/>
      <c r="C682" s="774" t="s">
        <v>331</v>
      </c>
      <c r="D682" s="775"/>
      <c r="E682" s="676">
        <v>280</v>
      </c>
      <c r="F682" s="677"/>
    </row>
    <row r="683" spans="1:6" s="233" customFormat="1" ht="14.4" customHeight="1" thickBot="1" x14ac:dyDescent="0.3">
      <c r="A683" s="471"/>
      <c r="B683" s="471"/>
      <c r="C683" s="776" t="s">
        <v>332</v>
      </c>
      <c r="D683" s="777"/>
      <c r="E683" s="821">
        <v>680</v>
      </c>
      <c r="F683" s="822"/>
    </row>
    <row r="684" spans="1:6" s="233" customFormat="1" ht="15" customHeight="1" thickBot="1" x14ac:dyDescent="0.3">
      <c r="A684" s="471"/>
      <c r="B684" s="471"/>
      <c r="C684" s="801" t="s">
        <v>245</v>
      </c>
      <c r="D684" s="802"/>
      <c r="E684" s="823">
        <f>SUM(E676:E683)</f>
        <v>300440</v>
      </c>
      <c r="F684" s="824"/>
    </row>
    <row r="685" spans="1:6" s="233" customFormat="1" ht="15.75" customHeight="1" thickTop="1" thickBot="1" x14ac:dyDescent="0.3">
      <c r="A685" s="471"/>
      <c r="B685" s="471"/>
      <c r="C685" s="815" t="s">
        <v>246</v>
      </c>
      <c r="D685" s="816"/>
      <c r="E685" s="762">
        <v>5.7</v>
      </c>
      <c r="F685" s="763"/>
    </row>
    <row r="686" spans="1:6" s="233" customFormat="1" ht="15.75" customHeight="1" thickTop="1" x14ac:dyDescent="0.25">
      <c r="A686" s="471"/>
      <c r="B686" s="471"/>
    </row>
    <row r="687" spans="1:6" s="233" customFormat="1" ht="13.65" customHeight="1" x14ac:dyDescent="0.25">
      <c r="A687" s="471"/>
      <c r="B687" s="471"/>
    </row>
    <row r="688" spans="1:6" s="233" customFormat="1" ht="13.65" customHeight="1" thickBot="1" x14ac:dyDescent="0.3">
      <c r="A688" s="471"/>
      <c r="B688" s="471"/>
    </row>
    <row r="689" spans="1:6" s="233" customFormat="1" ht="15" thickTop="1" thickBot="1" x14ac:dyDescent="0.3">
      <c r="A689" s="471"/>
      <c r="B689" s="471"/>
      <c r="C689" s="770" t="s">
        <v>247</v>
      </c>
      <c r="D689" s="771"/>
      <c r="E689" s="343" t="s">
        <v>70</v>
      </c>
      <c r="F689" s="207" t="s">
        <v>48</v>
      </c>
    </row>
    <row r="690" spans="1:6" s="233" customFormat="1" ht="13.8" x14ac:dyDescent="0.25">
      <c r="A690" s="471"/>
      <c r="B690" s="471"/>
      <c r="C690" s="803" t="s">
        <v>248</v>
      </c>
      <c r="D690" s="804"/>
      <c r="E690" s="178">
        <v>189575</v>
      </c>
      <c r="F690" s="235">
        <f>IF(E$692&lt;&gt;0,E690/E$692,0)</f>
        <v>0.63101221582398559</v>
      </c>
    </row>
    <row r="691" spans="1:6" s="233" customFormat="1" ht="14.4" thickBot="1" x14ac:dyDescent="0.3">
      <c r="A691" s="471"/>
      <c r="B691" s="471"/>
      <c r="C691" s="774" t="s">
        <v>249</v>
      </c>
      <c r="D691" s="775"/>
      <c r="E691" s="334">
        <v>110855</v>
      </c>
      <c r="F691" s="159">
        <f>IF(E$692&lt;&gt;0,E691/E$692,0)</f>
        <v>0.36898778417601436</v>
      </c>
    </row>
    <row r="692" spans="1:6" s="233" customFormat="1" ht="14.4" thickBot="1" x14ac:dyDescent="0.3">
      <c r="A692" s="471"/>
      <c r="B692" s="471"/>
      <c r="C692" s="811" t="s">
        <v>67</v>
      </c>
      <c r="D692" s="812"/>
      <c r="E692" s="245">
        <f>SUM(E690:E691)</f>
        <v>300430</v>
      </c>
      <c r="F692" s="241">
        <f>SUM(F690:F691)</f>
        <v>1</v>
      </c>
    </row>
    <row r="693" spans="1:6" s="125" customFormat="1" ht="15.75" customHeight="1" thickTop="1" x14ac:dyDescent="0.25">
      <c r="C693" s="233"/>
      <c r="D693" s="233"/>
      <c r="E693" s="233"/>
      <c r="F693" s="233"/>
    </row>
    <row r="694" spans="1:6" s="537" customFormat="1" ht="15.75" customHeight="1" x14ac:dyDescent="0.25">
      <c r="C694" s="550"/>
      <c r="D694" s="550"/>
      <c r="E694" s="550"/>
      <c r="F694" s="550"/>
    </row>
    <row r="695" spans="1:6" s="233" customFormat="1" ht="12.75" customHeight="1" thickBot="1" x14ac:dyDescent="0.3">
      <c r="A695" s="471"/>
      <c r="B695" s="471"/>
    </row>
    <row r="696" spans="1:6" s="233" customFormat="1" ht="15" thickTop="1" thickBot="1" x14ac:dyDescent="0.3">
      <c r="A696" s="471"/>
      <c r="B696" s="471"/>
      <c r="C696" s="770" t="s">
        <v>250</v>
      </c>
      <c r="D696" s="771"/>
      <c r="E696" s="343" t="s">
        <v>70</v>
      </c>
      <c r="F696" s="207" t="s">
        <v>48</v>
      </c>
    </row>
    <row r="697" spans="1:6" s="233" customFormat="1" ht="13.8" x14ac:dyDescent="0.25">
      <c r="A697" s="471"/>
      <c r="B697" s="471"/>
      <c r="C697" s="803" t="s">
        <v>333</v>
      </c>
      <c r="D697" s="804"/>
      <c r="E697" s="178">
        <v>280850</v>
      </c>
      <c r="F697" s="159">
        <f>IF(E$699&lt;&gt;0,E697/E$699,0)</f>
        <v>0.93482674832739743</v>
      </c>
    </row>
    <row r="698" spans="1:6" s="233" customFormat="1" ht="14.4" customHeight="1" thickBot="1" x14ac:dyDescent="0.3">
      <c r="A698" s="471"/>
      <c r="B698" s="471"/>
      <c r="C698" s="776" t="s">
        <v>334</v>
      </c>
      <c r="D698" s="777"/>
      <c r="E698" s="333">
        <v>19580</v>
      </c>
      <c r="F698" s="159">
        <f>IF(E$699&lt;&gt;0,E698/E$699,0)</f>
        <v>6.51732516726026E-2</v>
      </c>
    </row>
    <row r="699" spans="1:6" s="233" customFormat="1" ht="15" customHeight="1" thickBot="1" x14ac:dyDescent="0.3">
      <c r="A699" s="471"/>
      <c r="B699" s="471"/>
      <c r="C699" s="799" t="s">
        <v>67</v>
      </c>
      <c r="D699" s="800"/>
      <c r="E699" s="245">
        <f>SUM(E697:E698)</f>
        <v>300430</v>
      </c>
      <c r="F699" s="241">
        <f>SUM(F697:F698)</f>
        <v>1</v>
      </c>
    </row>
    <row r="700" spans="1:6" s="233" customFormat="1" ht="15.75" customHeight="1" thickTop="1" x14ac:dyDescent="0.25">
      <c r="A700" s="471"/>
      <c r="B700" s="471"/>
      <c r="C700" s="378" t="s">
        <v>100</v>
      </c>
    </row>
    <row r="701" spans="1:6" s="550" customFormat="1" ht="15.75" customHeight="1" x14ac:dyDescent="0.25">
      <c r="A701" s="570"/>
      <c r="B701" s="570"/>
      <c r="C701" s="530"/>
    </row>
    <row r="702" spans="1:6" s="233" customFormat="1" ht="12.75" customHeight="1" thickBot="1" x14ac:dyDescent="0.3">
      <c r="A702" s="471"/>
      <c r="B702" s="471"/>
    </row>
    <row r="703" spans="1:6" s="233" customFormat="1" ht="15" thickTop="1" thickBot="1" x14ac:dyDescent="0.3">
      <c r="A703" s="471"/>
      <c r="B703" s="471"/>
      <c r="C703" s="770" t="s">
        <v>251</v>
      </c>
      <c r="D703" s="771"/>
      <c r="E703" s="343" t="s">
        <v>70</v>
      </c>
      <c r="F703" s="207" t="s">
        <v>48</v>
      </c>
    </row>
    <row r="704" spans="1:6" s="233" customFormat="1" ht="13.8" x14ac:dyDescent="0.25">
      <c r="A704" s="471"/>
      <c r="B704" s="471"/>
      <c r="C704" s="813" t="s">
        <v>252</v>
      </c>
      <c r="D704" s="814"/>
      <c r="E704" s="178">
        <v>94010</v>
      </c>
      <c r="F704" s="159">
        <f>IF(E$712&lt;&gt;0,E704/E$712,0)</f>
        <v>0.31291815065073397</v>
      </c>
    </row>
    <row r="705" spans="1:6" s="233" customFormat="1" ht="14.4" customHeight="1" x14ac:dyDescent="0.25">
      <c r="A705" s="471"/>
      <c r="B705" s="471"/>
      <c r="C705" s="817" t="s">
        <v>253</v>
      </c>
      <c r="D705" s="818"/>
      <c r="E705" s="26">
        <v>92410</v>
      </c>
      <c r="F705" s="159">
        <f t="shared" ref="F705:F711" si="30">IF(E$712&lt;&gt;0,E705/E$712,0)</f>
        <v>0.30759245082049064</v>
      </c>
    </row>
    <row r="706" spans="1:6" s="233" customFormat="1" ht="14.4" customHeight="1" x14ac:dyDescent="0.25">
      <c r="A706" s="471"/>
      <c r="B706" s="471"/>
      <c r="C706" s="817" t="s">
        <v>254</v>
      </c>
      <c r="D706" s="818"/>
      <c r="E706" s="26">
        <v>36600</v>
      </c>
      <c r="F706" s="159">
        <f t="shared" si="30"/>
        <v>0.1218253836168159</v>
      </c>
    </row>
    <row r="707" spans="1:6" s="233" customFormat="1" ht="14.4" customHeight="1" x14ac:dyDescent="0.25">
      <c r="A707" s="471"/>
      <c r="B707" s="471"/>
      <c r="C707" s="817" t="s">
        <v>255</v>
      </c>
      <c r="D707" s="818"/>
      <c r="E707" s="333">
        <v>19030</v>
      </c>
      <c r="F707" s="159">
        <f t="shared" si="30"/>
        <v>6.334254235595646E-2</v>
      </c>
    </row>
    <row r="708" spans="1:6" s="233" customFormat="1" ht="14.4" customHeight="1" x14ac:dyDescent="0.25">
      <c r="A708" s="471"/>
      <c r="B708" s="471"/>
      <c r="C708" s="805" t="s">
        <v>256</v>
      </c>
      <c r="D708" s="806"/>
      <c r="E708" s="333">
        <v>9695</v>
      </c>
      <c r="F708" s="159">
        <f t="shared" si="30"/>
        <v>3.2270412408880601E-2</v>
      </c>
    </row>
    <row r="709" spans="1:6" s="233" customFormat="1" ht="14.4" customHeight="1" x14ac:dyDescent="0.25">
      <c r="A709" s="471"/>
      <c r="B709" s="471"/>
      <c r="C709" s="809" t="s">
        <v>391</v>
      </c>
      <c r="D709" s="810"/>
      <c r="E709" s="333">
        <v>12055</v>
      </c>
      <c r="F709" s="159">
        <f t="shared" si="30"/>
        <v>4.0125819658489499E-2</v>
      </c>
    </row>
    <row r="710" spans="1:6" s="233" customFormat="1" ht="14.4" customHeight="1" x14ac:dyDescent="0.25">
      <c r="A710" s="471"/>
      <c r="B710" s="471"/>
      <c r="C710" s="805" t="s">
        <v>460</v>
      </c>
      <c r="D710" s="806"/>
      <c r="E710" s="333">
        <v>15490</v>
      </c>
      <c r="F710" s="159">
        <f t="shared" si="30"/>
        <v>5.1559431481543121E-2</v>
      </c>
    </row>
    <row r="711" spans="1:6" s="233" customFormat="1" ht="15" customHeight="1" thickBot="1" x14ac:dyDescent="0.3">
      <c r="A711" s="471"/>
      <c r="B711" s="471"/>
      <c r="C711" s="807" t="s">
        <v>461</v>
      </c>
      <c r="D711" s="808"/>
      <c r="E711" s="333">
        <v>21140</v>
      </c>
      <c r="F711" s="159">
        <f t="shared" si="30"/>
        <v>7.0365809007089844E-2</v>
      </c>
    </row>
    <row r="712" spans="1:6" s="233" customFormat="1" ht="15.75" customHeight="1" thickBot="1" x14ac:dyDescent="0.3">
      <c r="A712" s="471"/>
      <c r="B712" s="471"/>
      <c r="C712" s="518" t="s">
        <v>67</v>
      </c>
      <c r="D712" s="519"/>
      <c r="E712" s="245">
        <f>SUM(E704:E711)</f>
        <v>300430</v>
      </c>
      <c r="F712" s="241">
        <f>SUM(F704:F711)</f>
        <v>1</v>
      </c>
    </row>
    <row r="713" spans="1:6" s="550" customFormat="1" ht="15.75" customHeight="1" thickTop="1" x14ac:dyDescent="0.25">
      <c r="A713" s="570"/>
      <c r="B713" s="570"/>
      <c r="C713" s="554"/>
      <c r="D713" s="554"/>
      <c r="E713" s="556"/>
      <c r="F713" s="557"/>
    </row>
    <row r="714" spans="1:6" s="550" customFormat="1" ht="15.75" customHeight="1" x14ac:dyDescent="0.25">
      <c r="A714" s="570"/>
      <c r="B714" s="570"/>
      <c r="C714" s="554"/>
      <c r="D714" s="554"/>
      <c r="E714" s="556"/>
      <c r="F714" s="557"/>
    </row>
    <row r="715" spans="1:6" s="233" customFormat="1" ht="12.75" customHeight="1" thickBot="1" x14ac:dyDescent="0.3">
      <c r="A715" s="471"/>
      <c r="B715" s="471"/>
    </row>
    <row r="716" spans="1:6" s="233" customFormat="1" ht="15" thickTop="1" thickBot="1" x14ac:dyDescent="0.3">
      <c r="A716" s="471"/>
      <c r="B716" s="471"/>
      <c r="C716" s="770" t="s">
        <v>257</v>
      </c>
      <c r="D716" s="771"/>
      <c r="E716" s="551" t="s">
        <v>70</v>
      </c>
      <c r="F716" s="549" t="s">
        <v>48</v>
      </c>
    </row>
    <row r="717" spans="1:6" s="233" customFormat="1" ht="14.25" customHeight="1" x14ac:dyDescent="0.25">
      <c r="A717" s="471"/>
      <c r="B717" s="471"/>
      <c r="C717" s="930" t="s">
        <v>470</v>
      </c>
      <c r="D717" s="931"/>
      <c r="E717" s="573">
        <v>110855</v>
      </c>
      <c r="F717" s="536">
        <f>IF(E$731&lt;&gt;0,E717/E$731,0)</f>
        <v>0.36900620807882428</v>
      </c>
    </row>
    <row r="718" spans="1:6" s="233" customFormat="1" ht="13.8" x14ac:dyDescent="0.25">
      <c r="A718" s="471"/>
      <c r="B718" s="471"/>
      <c r="C718" s="764" t="s">
        <v>471</v>
      </c>
      <c r="D718" s="765"/>
      <c r="E718" s="574">
        <f>IF(ISNUMBER(F718),E$717*F718,F718)</f>
        <v>17515.09</v>
      </c>
      <c r="F718" s="534">
        <v>0.158</v>
      </c>
    </row>
    <row r="719" spans="1:6" s="233" customFormat="1" ht="28.5" customHeight="1" x14ac:dyDescent="0.25">
      <c r="A719" s="471"/>
      <c r="B719" s="471"/>
      <c r="C719" s="778" t="s">
        <v>472</v>
      </c>
      <c r="D719" s="779"/>
      <c r="E719" s="574">
        <f t="shared" ref="E719:E720" si="31">IF(ISNUMBER(F719),E$717*F719,F719)</f>
        <v>39907.799999999996</v>
      </c>
      <c r="F719" s="534">
        <v>0.36</v>
      </c>
    </row>
    <row r="720" spans="1:6" s="233" customFormat="1" ht="14.4" thickBot="1" x14ac:dyDescent="0.3">
      <c r="A720" s="471"/>
      <c r="B720" s="471"/>
      <c r="C720" s="780" t="s">
        <v>465</v>
      </c>
      <c r="D720" s="781"/>
      <c r="E720" s="575">
        <f t="shared" si="31"/>
        <v>26826.91</v>
      </c>
      <c r="F720" s="558">
        <v>0.24199999999999999</v>
      </c>
    </row>
    <row r="721" spans="1:6" s="233" customFormat="1" ht="14.4" thickTop="1" x14ac:dyDescent="0.25">
      <c r="A721" s="471"/>
      <c r="B721" s="471"/>
      <c r="C721" s="784" t="s">
        <v>474</v>
      </c>
      <c r="D721" s="785"/>
      <c r="E721" s="668">
        <v>1137</v>
      </c>
      <c r="F721" s="669"/>
    </row>
    <row r="722" spans="1:6" s="233" customFormat="1" ht="14.4" thickBot="1" x14ac:dyDescent="0.3">
      <c r="A722" s="471"/>
      <c r="B722" s="471"/>
      <c r="C722" s="786" t="s">
        <v>473</v>
      </c>
      <c r="D722" s="787"/>
      <c r="E722" s="752">
        <v>1100</v>
      </c>
      <c r="F722" s="753"/>
    </row>
    <row r="723" spans="1:6" s="233" customFormat="1" ht="15" customHeight="1" thickTop="1" x14ac:dyDescent="0.25">
      <c r="A723" s="471"/>
      <c r="B723" s="471"/>
      <c r="C723" s="782" t="s">
        <v>462</v>
      </c>
      <c r="D723" s="783"/>
      <c r="E723" s="576">
        <v>189560</v>
      </c>
      <c r="F723" s="577">
        <f>IF(E$731&lt;&gt;0,E723/E$731,0)</f>
        <v>0.63099379192117566</v>
      </c>
    </row>
    <row r="724" spans="1:6" s="233" customFormat="1" ht="15" customHeight="1" x14ac:dyDescent="0.25">
      <c r="A724" s="471"/>
      <c r="B724" s="471"/>
      <c r="C724" s="764" t="s">
        <v>463</v>
      </c>
      <c r="D724" s="765"/>
      <c r="E724" s="574">
        <f>IF(ISNUMBER(F724),E$723*F724,F724)</f>
        <v>121128.84</v>
      </c>
      <c r="F724" s="534">
        <v>0.63900000000000001</v>
      </c>
    </row>
    <row r="725" spans="1:6" s="233" customFormat="1" ht="28.5" customHeight="1" x14ac:dyDescent="0.25">
      <c r="A725" s="471"/>
      <c r="B725" s="471"/>
      <c r="C725" s="778" t="s">
        <v>464</v>
      </c>
      <c r="D725" s="790"/>
      <c r="E725" s="574">
        <f t="shared" ref="E725:E726" si="32">IF(ISNUMBER(F725),E$723*F725,F725)</f>
        <v>20851.599999999999</v>
      </c>
      <c r="F725" s="534">
        <v>0.11</v>
      </c>
    </row>
    <row r="726" spans="1:6" s="233" customFormat="1" ht="12.75" customHeight="1" thickBot="1" x14ac:dyDescent="0.3">
      <c r="A726" s="471"/>
      <c r="B726" s="471"/>
      <c r="C726" s="780" t="s">
        <v>465</v>
      </c>
      <c r="D726" s="781"/>
      <c r="E726" s="575">
        <f t="shared" si="32"/>
        <v>8909.32</v>
      </c>
      <c r="F726" s="558">
        <v>4.7E-2</v>
      </c>
    </row>
    <row r="727" spans="1:6" s="233" customFormat="1" ht="14.4" thickTop="1" x14ac:dyDescent="0.25">
      <c r="A727" s="471"/>
      <c r="B727" s="471"/>
      <c r="C727" s="791" t="s">
        <v>467</v>
      </c>
      <c r="D727" s="792"/>
      <c r="E727" s="670">
        <v>1326</v>
      </c>
      <c r="F727" s="671"/>
    </row>
    <row r="728" spans="1:6" s="233" customFormat="1" ht="15" customHeight="1" x14ac:dyDescent="0.25">
      <c r="A728" s="471"/>
      <c r="B728" s="471"/>
      <c r="C728" s="793" t="s">
        <v>466</v>
      </c>
      <c r="D728" s="794"/>
      <c r="E728" s="672">
        <v>1240</v>
      </c>
      <c r="F728" s="673"/>
    </row>
    <row r="729" spans="1:6" s="233" customFormat="1" ht="15" customHeight="1" x14ac:dyDescent="0.25">
      <c r="A729" s="471"/>
      <c r="B729" s="471"/>
      <c r="C729" s="795" t="s">
        <v>469</v>
      </c>
      <c r="D729" s="796"/>
      <c r="E729" s="663">
        <v>364000</v>
      </c>
      <c r="F729" s="664"/>
    </row>
    <row r="730" spans="1:6" s="233" customFormat="1" ht="14.4" customHeight="1" thickBot="1" x14ac:dyDescent="0.3">
      <c r="A730" s="471"/>
      <c r="B730" s="471"/>
      <c r="C730" s="797" t="s">
        <v>468</v>
      </c>
      <c r="D730" s="798"/>
      <c r="E730" s="665">
        <v>340000</v>
      </c>
      <c r="F730" s="666"/>
    </row>
    <row r="731" spans="1:6" s="233" customFormat="1" ht="15" thickTop="1" thickBot="1" x14ac:dyDescent="0.3">
      <c r="A731" s="471"/>
      <c r="B731" s="471"/>
      <c r="C731" s="788" t="s">
        <v>122</v>
      </c>
      <c r="D731" s="789"/>
      <c r="E731" s="546">
        <f>E717+E723</f>
        <v>300415</v>
      </c>
      <c r="F731" s="547">
        <f>F717+F723</f>
        <v>1</v>
      </c>
    </row>
    <row r="732" spans="1:6" s="550" customFormat="1" ht="14.4" customHeight="1" thickTop="1" x14ac:dyDescent="0.25">
      <c r="A732" s="570"/>
      <c r="B732" s="570"/>
      <c r="C732" s="530" t="s">
        <v>100</v>
      </c>
      <c r="D732" s="529"/>
      <c r="E732" s="529"/>
      <c r="F732" s="529"/>
    </row>
    <row r="733" spans="1:6" s="233" customFormat="1" ht="15" customHeight="1" x14ac:dyDescent="0.25">
      <c r="A733" s="471"/>
      <c r="B733" s="471"/>
      <c r="C733" s="174"/>
      <c r="D733" s="150"/>
      <c r="E733" s="152"/>
      <c r="F733" s="150"/>
    </row>
    <row r="734" spans="1:6" s="233" customFormat="1" ht="14.4" customHeight="1" x14ac:dyDescent="0.25">
      <c r="A734" s="471"/>
      <c r="B734" s="471"/>
      <c r="C734" s="174"/>
      <c r="D734" s="539"/>
      <c r="E734" s="540"/>
      <c r="F734" s="182"/>
    </row>
    <row r="735" spans="1:6" s="233" customFormat="1" ht="14.4" customHeight="1" x14ac:dyDescent="0.25">
      <c r="A735" s="471"/>
      <c r="B735" s="471"/>
      <c r="C735" s="238"/>
      <c r="D735" s="270"/>
      <c r="E735" s="271"/>
      <c r="F735" s="270"/>
    </row>
    <row r="736" spans="1:6" s="233" customFormat="1" ht="15" customHeight="1" x14ac:dyDescent="0.25">
      <c r="A736" s="471"/>
      <c r="B736" s="471"/>
    </row>
    <row r="737" spans="1:6" s="233" customFormat="1" x14ac:dyDescent="0.25">
      <c r="A737" s="471"/>
      <c r="B737" s="471"/>
    </row>
    <row r="738" spans="1:6" s="233" customFormat="1" ht="13.8" thickBot="1" x14ac:dyDescent="0.3">
      <c r="A738" s="471"/>
      <c r="B738" s="471"/>
    </row>
    <row r="739" spans="1:6" s="233" customFormat="1" ht="38.25" customHeight="1" thickTop="1" thickBot="1" x14ac:dyDescent="0.3">
      <c r="A739" s="471"/>
      <c r="B739" s="471"/>
      <c r="C739" s="766" t="s">
        <v>258</v>
      </c>
      <c r="D739" s="767"/>
      <c r="E739" s="768" t="s">
        <v>275</v>
      </c>
      <c r="F739" s="769"/>
    </row>
    <row r="740" spans="1:6" s="233" customFormat="1" ht="15" thickTop="1" thickBot="1" x14ac:dyDescent="0.3">
      <c r="A740" s="471"/>
      <c r="B740" s="471"/>
      <c r="C740" s="770" t="s">
        <v>576</v>
      </c>
      <c r="D740" s="771"/>
      <c r="E740" s="343" t="s">
        <v>70</v>
      </c>
      <c r="F740" s="207" t="s">
        <v>48</v>
      </c>
    </row>
    <row r="741" spans="1:6" s="233" customFormat="1" ht="13.8" x14ac:dyDescent="0.25">
      <c r="A741" s="471"/>
      <c r="B741" s="471"/>
      <c r="C741" s="772" t="s">
        <v>259</v>
      </c>
      <c r="D741" s="773"/>
      <c r="E741" s="178">
        <v>628495</v>
      </c>
      <c r="F741" s="27">
        <f>IF(E$746&lt;&gt;0,E741/E$746,0)</f>
        <v>0.86234006791753848</v>
      </c>
    </row>
    <row r="742" spans="1:6" s="233" customFormat="1" ht="14.4" customHeight="1" x14ac:dyDescent="0.25">
      <c r="A742" s="471"/>
      <c r="B742" s="471"/>
      <c r="C742" s="774" t="s">
        <v>260</v>
      </c>
      <c r="D742" s="775"/>
      <c r="E742" s="26">
        <v>78555</v>
      </c>
      <c r="F742" s="27">
        <f>IF(E$746&lt;&gt;0,E742/E$746,0)</f>
        <v>0.10778307549823346</v>
      </c>
    </row>
    <row r="743" spans="1:6" s="233" customFormat="1" ht="14.4" customHeight="1" x14ac:dyDescent="0.25">
      <c r="A743" s="471"/>
      <c r="B743" s="471"/>
      <c r="C743" s="774" t="s">
        <v>261</v>
      </c>
      <c r="D743" s="775"/>
      <c r="E743" s="333">
        <v>5320</v>
      </c>
      <c r="F743" s="27">
        <f>IF(E$746&lt;&gt;0,E743/E$746,0)</f>
        <v>7.2994202997976191E-3</v>
      </c>
    </row>
    <row r="744" spans="1:6" s="233" customFormat="1" ht="14.4" customHeight="1" x14ac:dyDescent="0.25">
      <c r="A744" s="471"/>
      <c r="B744" s="471"/>
      <c r="C744" s="774" t="s">
        <v>262</v>
      </c>
      <c r="D744" s="775"/>
      <c r="E744" s="334">
        <v>9035</v>
      </c>
      <c r="F744" s="27">
        <f>IF(E$746&lt;&gt;0,E744/E$746,0)</f>
        <v>1.2396665866291633E-2</v>
      </c>
    </row>
    <row r="745" spans="1:6" s="233" customFormat="1" ht="14.4" customHeight="1" thickBot="1" x14ac:dyDescent="0.3">
      <c r="A745" s="471"/>
      <c r="B745" s="471"/>
      <c r="C745" s="776" t="s">
        <v>263</v>
      </c>
      <c r="D745" s="777"/>
      <c r="E745" s="105">
        <v>7420</v>
      </c>
      <c r="F745" s="27">
        <f>IF(E$746&lt;&gt;0,E745/E$746,0)</f>
        <v>1.0180770418138784E-2</v>
      </c>
    </row>
    <row r="746" spans="1:6" s="233" customFormat="1" ht="15" customHeight="1" thickBot="1" x14ac:dyDescent="0.3">
      <c r="A746" s="471"/>
      <c r="B746" s="471"/>
      <c r="C746" s="801" t="s">
        <v>67</v>
      </c>
      <c r="D746" s="802"/>
      <c r="E746" s="245">
        <f>SUM(E741:E745)</f>
        <v>728825</v>
      </c>
      <c r="F746" s="241">
        <f>SUM(F741:F745)</f>
        <v>1</v>
      </c>
    </row>
    <row r="747" spans="1:6" s="233" customFormat="1" ht="15.75" customHeight="1" thickTop="1" x14ac:dyDescent="0.25">
      <c r="A747" s="471"/>
      <c r="B747" s="471"/>
    </row>
    <row r="748" spans="1:6" s="233" customFormat="1" ht="12.75" customHeight="1" thickBot="1" x14ac:dyDescent="0.3">
      <c r="A748" s="471"/>
      <c r="B748" s="471"/>
    </row>
    <row r="749" spans="1:6" s="233" customFormat="1" ht="15" thickTop="1" thickBot="1" x14ac:dyDescent="0.3">
      <c r="A749" s="471"/>
      <c r="B749" s="471"/>
      <c r="C749" s="770" t="s">
        <v>577</v>
      </c>
      <c r="D749" s="771"/>
      <c r="E749" s="343" t="s">
        <v>70</v>
      </c>
      <c r="F749" s="207" t="s">
        <v>48</v>
      </c>
    </row>
    <row r="750" spans="1:6" s="233" customFormat="1" ht="13.8" x14ac:dyDescent="0.25">
      <c r="A750" s="471"/>
      <c r="B750" s="471"/>
      <c r="C750" s="803" t="s">
        <v>259</v>
      </c>
      <c r="D750" s="804"/>
      <c r="E750" s="178">
        <v>410540</v>
      </c>
      <c r="F750" s="27">
        <f>IF(E$755&lt;&gt;0,E750/E$755,0)</f>
        <v>0.58905229930411074</v>
      </c>
    </row>
    <row r="751" spans="1:6" s="233" customFormat="1" ht="14.4" customHeight="1" x14ac:dyDescent="0.25">
      <c r="A751" s="471"/>
      <c r="B751" s="471"/>
      <c r="C751" s="774" t="s">
        <v>260</v>
      </c>
      <c r="D751" s="775"/>
      <c r="E751" s="26">
        <v>187720</v>
      </c>
      <c r="F751" s="27">
        <f>IF(E$755&lt;&gt;0,E751/E$755,0)</f>
        <v>0.26934500322835209</v>
      </c>
    </row>
    <row r="752" spans="1:6" s="233" customFormat="1" ht="14.4" customHeight="1" x14ac:dyDescent="0.25">
      <c r="A752" s="471"/>
      <c r="B752" s="471"/>
      <c r="C752" s="774" t="s">
        <v>261</v>
      </c>
      <c r="D752" s="775"/>
      <c r="E752" s="333">
        <v>24625</v>
      </c>
      <c r="F752" s="27">
        <f>IF(E$755&lt;&gt;0,E752/E$755,0)</f>
        <v>3.533252026687711E-2</v>
      </c>
    </row>
    <row r="753" spans="1:6" s="233" customFormat="1" ht="14.4" customHeight="1" x14ac:dyDescent="0.25">
      <c r="A753" s="471"/>
      <c r="B753" s="471"/>
      <c r="C753" s="774" t="s">
        <v>262</v>
      </c>
      <c r="D753" s="775"/>
      <c r="E753" s="334">
        <v>17150</v>
      </c>
      <c r="F753" s="27">
        <f>IF(E$755&lt;&gt;0,E753/E$755,0)</f>
        <v>2.460721716048497E-2</v>
      </c>
    </row>
    <row r="754" spans="1:6" s="233" customFormat="1" ht="14.4" customHeight="1" thickBot="1" x14ac:dyDescent="0.3">
      <c r="A754" s="471"/>
      <c r="B754" s="471"/>
      <c r="C754" s="776" t="s">
        <v>263</v>
      </c>
      <c r="D754" s="777"/>
      <c r="E754" s="105">
        <v>56915</v>
      </c>
      <c r="F754" s="97">
        <f>IF(E$755&lt;&gt;0,E754/E$755,0)</f>
        <v>8.1662960040175051E-2</v>
      </c>
    </row>
    <row r="755" spans="1:6" s="233" customFormat="1" ht="15" customHeight="1" thickBot="1" x14ac:dyDescent="0.3">
      <c r="A755" s="471"/>
      <c r="B755" s="471"/>
      <c r="C755" s="799" t="s">
        <v>67</v>
      </c>
      <c r="D755" s="800"/>
      <c r="E755" s="245">
        <f>SUM(E750:E754)</f>
        <v>696950</v>
      </c>
      <c r="F755" s="241">
        <f>SUM(F750:F754)</f>
        <v>1</v>
      </c>
    </row>
    <row r="756" spans="1:6" s="233" customFormat="1" ht="15.75" customHeight="1" thickTop="1" x14ac:dyDescent="0.25">
      <c r="A756" s="471"/>
      <c r="B756" s="471"/>
      <c r="C756" s="378" t="s">
        <v>100</v>
      </c>
    </row>
    <row r="757" spans="1:6" s="233" customFormat="1" ht="13.65" customHeight="1" x14ac:dyDescent="0.25">
      <c r="A757" s="471"/>
      <c r="B757" s="471"/>
    </row>
    <row r="758" spans="1:6" s="233" customFormat="1" x14ac:dyDescent="0.25">
      <c r="A758" s="471"/>
      <c r="B758" s="471"/>
      <c r="C758"/>
      <c r="D758"/>
      <c r="E758"/>
      <c r="F758"/>
    </row>
    <row r="759" spans="1:6" x14ac:dyDescent="0.25">
      <c r="C759" s="527"/>
      <c r="D759" s="527"/>
    </row>
    <row r="760" spans="1:6" x14ac:dyDescent="0.25">
      <c r="C760" s="527"/>
      <c r="D760" s="527"/>
    </row>
    <row r="761" spans="1:6" x14ac:dyDescent="0.25">
      <c r="C761" s="527"/>
      <c r="D761" s="527"/>
    </row>
    <row r="762" spans="1:6" x14ac:dyDescent="0.25">
      <c r="C762" s="527"/>
      <c r="D762" s="527"/>
    </row>
    <row r="763" spans="1:6" x14ac:dyDescent="0.25">
      <c r="C763" s="527"/>
      <c r="D763" s="527"/>
    </row>
    <row r="764" spans="1:6" x14ac:dyDescent="0.25">
      <c r="C764" s="527"/>
      <c r="D764" s="527"/>
    </row>
    <row r="765" spans="1:6" x14ac:dyDescent="0.25">
      <c r="C765" s="527"/>
      <c r="D765" s="527"/>
    </row>
    <row r="766" spans="1:6" x14ac:dyDescent="0.25">
      <c r="C766" s="527"/>
      <c r="D766" s="527"/>
    </row>
  </sheetData>
  <mergeCells count="302">
    <mergeCell ref="C539:D539"/>
    <mergeCell ref="C540:D540"/>
    <mergeCell ref="C541:D541"/>
    <mergeCell ref="C542:D542"/>
    <mergeCell ref="C543:D543"/>
    <mergeCell ref="C646:D646"/>
    <mergeCell ref="C645:D645"/>
    <mergeCell ref="C529:D529"/>
    <mergeCell ref="C530:D530"/>
    <mergeCell ref="C531:D531"/>
    <mergeCell ref="C532:D532"/>
    <mergeCell ref="C533:D533"/>
    <mergeCell ref="C534:D534"/>
    <mergeCell ref="C535:D535"/>
    <mergeCell ref="C536:F536"/>
    <mergeCell ref="C538:D538"/>
    <mergeCell ref="C544:D544"/>
    <mergeCell ref="C545:D545"/>
    <mergeCell ref="C546:D546"/>
    <mergeCell ref="C547:D547"/>
    <mergeCell ref="C548:D548"/>
    <mergeCell ref="C549:D549"/>
    <mergeCell ref="C550:D550"/>
    <mergeCell ref="C551:D551"/>
    <mergeCell ref="C520:D520"/>
    <mergeCell ref="C521:D521"/>
    <mergeCell ref="C522:D522"/>
    <mergeCell ref="C523:D523"/>
    <mergeCell ref="C524:D524"/>
    <mergeCell ref="C525:D525"/>
    <mergeCell ref="C526:D526"/>
    <mergeCell ref="C527:D527"/>
    <mergeCell ref="C528:D528"/>
    <mergeCell ref="C717:D717"/>
    <mergeCell ref="E721:F721"/>
    <mergeCell ref="E722:F722"/>
    <mergeCell ref="C67:F67"/>
    <mergeCell ref="C58:D58"/>
    <mergeCell ref="C59:D59"/>
    <mergeCell ref="C60:D60"/>
    <mergeCell ref="C61:D61"/>
    <mergeCell ref="C62:D62"/>
    <mergeCell ref="C63:D63"/>
    <mergeCell ref="C64:D64"/>
    <mergeCell ref="C65:D65"/>
    <mergeCell ref="C66:F66"/>
    <mergeCell ref="C68:F68"/>
    <mergeCell ref="C73:D74"/>
    <mergeCell ref="C75:D75"/>
    <mergeCell ref="C76:D76"/>
    <mergeCell ref="C77:F77"/>
    <mergeCell ref="C81:F81"/>
    <mergeCell ref="C83:F83"/>
    <mergeCell ref="C85:F85"/>
    <mergeCell ref="C86:F86"/>
    <mergeCell ref="C88:F88"/>
    <mergeCell ref="D487:F487"/>
    <mergeCell ref="C15:F15"/>
    <mergeCell ref="C16:F16"/>
    <mergeCell ref="C17:F17"/>
    <mergeCell ref="C18:F18"/>
    <mergeCell ref="C20:F20"/>
    <mergeCell ref="C21:F21"/>
    <mergeCell ref="C26:F26"/>
    <mergeCell ref="C56:D56"/>
    <mergeCell ref="C57:D57"/>
    <mergeCell ref="C19:F19"/>
    <mergeCell ref="E53:F53"/>
    <mergeCell ref="C55:D55"/>
    <mergeCell ref="C89:F89"/>
    <mergeCell ref="C90:F90"/>
    <mergeCell ref="C92:F92"/>
    <mergeCell ref="C94:F94"/>
    <mergeCell ref="C95:F95"/>
    <mergeCell ref="D98:F98"/>
    <mergeCell ref="C122:F122"/>
    <mergeCell ref="C171:F171"/>
    <mergeCell ref="D177:F177"/>
    <mergeCell ref="C195:F195"/>
    <mergeCell ref="D201:F201"/>
    <mergeCell ref="E221:F221"/>
    <mergeCell ref="C223:D223"/>
    <mergeCell ref="C170:F170"/>
    <mergeCell ref="C127:D127"/>
    <mergeCell ref="E127:F127"/>
    <mergeCell ref="C129:D129"/>
    <mergeCell ref="C130:D130"/>
    <mergeCell ref="C131:D131"/>
    <mergeCell ref="C132:D132"/>
    <mergeCell ref="C133:D133"/>
    <mergeCell ref="C169:F169"/>
    <mergeCell ref="C222:D222"/>
    <mergeCell ref="C221:D221"/>
    <mergeCell ref="D355:F355"/>
    <mergeCell ref="C224:D224"/>
    <mergeCell ref="C225:D225"/>
    <mergeCell ref="D231:F231"/>
    <mergeCell ref="C265:F265"/>
    <mergeCell ref="C324:F324"/>
    <mergeCell ref="C363:D363"/>
    <mergeCell ref="C364:D364"/>
    <mergeCell ref="D327:F327"/>
    <mergeCell ref="C354:F354"/>
    <mergeCell ref="C353:F353"/>
    <mergeCell ref="D370:F370"/>
    <mergeCell ref="C388:D388"/>
    <mergeCell ref="C389:D389"/>
    <mergeCell ref="C390:D390"/>
    <mergeCell ref="C391:D391"/>
    <mergeCell ref="C356:D356"/>
    <mergeCell ref="C357:D357"/>
    <mergeCell ref="C358:D358"/>
    <mergeCell ref="C359:D359"/>
    <mergeCell ref="C360:D360"/>
    <mergeCell ref="C361:D361"/>
    <mergeCell ref="C362:D362"/>
    <mergeCell ref="C387:D387"/>
    <mergeCell ref="C365:D365"/>
    <mergeCell ref="C443:D443"/>
    <mergeCell ref="C444:D444"/>
    <mergeCell ref="C445:D445"/>
    <mergeCell ref="C446:D446"/>
    <mergeCell ref="C447:D447"/>
    <mergeCell ref="C448:D448"/>
    <mergeCell ref="C449:D449"/>
    <mergeCell ref="C392:D392"/>
    <mergeCell ref="C393:D393"/>
    <mergeCell ref="C394:D394"/>
    <mergeCell ref="C395:D395"/>
    <mergeCell ref="C396:D396"/>
    <mergeCell ref="C397:D397"/>
    <mergeCell ref="C399:F399"/>
    <mergeCell ref="D403:F403"/>
    <mergeCell ref="C459:D459"/>
    <mergeCell ref="C460:D460"/>
    <mergeCell ref="C461:D461"/>
    <mergeCell ref="C462:D462"/>
    <mergeCell ref="C463:D463"/>
    <mergeCell ref="D475:F475"/>
    <mergeCell ref="C484:F484"/>
    <mergeCell ref="C450:D450"/>
    <mergeCell ref="C451:D451"/>
    <mergeCell ref="C452:D452"/>
    <mergeCell ref="C453:D453"/>
    <mergeCell ref="C454:D454"/>
    <mergeCell ref="C455:D455"/>
    <mergeCell ref="C456:D456"/>
    <mergeCell ref="C457:D457"/>
    <mergeCell ref="C458:D458"/>
    <mergeCell ref="C552:D552"/>
    <mergeCell ref="C553:D553"/>
    <mergeCell ref="C554:D554"/>
    <mergeCell ref="C556:D556"/>
    <mergeCell ref="C566:D566"/>
    <mergeCell ref="C568:D568"/>
    <mergeCell ref="C569:D569"/>
    <mergeCell ref="C570:D570"/>
    <mergeCell ref="C571:D571"/>
    <mergeCell ref="C572:F572"/>
    <mergeCell ref="C575:D575"/>
    <mergeCell ref="E575:F575"/>
    <mergeCell ref="C557:D557"/>
    <mergeCell ref="C558:D558"/>
    <mergeCell ref="C559:D559"/>
    <mergeCell ref="C560:D560"/>
    <mergeCell ref="C561:D561"/>
    <mergeCell ref="C562:D562"/>
    <mergeCell ref="C563:D563"/>
    <mergeCell ref="C564:D564"/>
    <mergeCell ref="C565:D565"/>
    <mergeCell ref="C567:D567"/>
    <mergeCell ref="C576:D576"/>
    <mergeCell ref="C577:D577"/>
    <mergeCell ref="C578:D578"/>
    <mergeCell ref="C579:D579"/>
    <mergeCell ref="C580:D580"/>
    <mergeCell ref="C581:D581"/>
    <mergeCell ref="C582:D582"/>
    <mergeCell ref="C583:D583"/>
    <mergeCell ref="E583:F583"/>
    <mergeCell ref="C587:D587"/>
    <mergeCell ref="C588:D588"/>
    <mergeCell ref="C589:D589"/>
    <mergeCell ref="C590:D590"/>
    <mergeCell ref="C591:D591"/>
    <mergeCell ref="C594:D594"/>
    <mergeCell ref="C614:D614"/>
    <mergeCell ref="C615:D615"/>
    <mergeCell ref="E615:F615"/>
    <mergeCell ref="C616:D616"/>
    <mergeCell ref="E616:F616"/>
    <mergeCell ref="C621:D621"/>
    <mergeCell ref="E621:F621"/>
    <mergeCell ref="C622:D622"/>
    <mergeCell ref="C623:D623"/>
    <mergeCell ref="C624:D624"/>
    <mergeCell ref="C625:D625"/>
    <mergeCell ref="C626:D626"/>
    <mergeCell ref="C627:D627"/>
    <mergeCell ref="E628:F628"/>
    <mergeCell ref="C632:D632"/>
    <mergeCell ref="C633:D633"/>
    <mergeCell ref="C634:D634"/>
    <mergeCell ref="C635:D635"/>
    <mergeCell ref="C636:D636"/>
    <mergeCell ref="C637:D637"/>
    <mergeCell ref="C640:D640"/>
    <mergeCell ref="E629:F629"/>
    <mergeCell ref="C641:D641"/>
    <mergeCell ref="C642:D642"/>
    <mergeCell ref="C643:D643"/>
    <mergeCell ref="C644:D644"/>
    <mergeCell ref="C649:D649"/>
    <mergeCell ref="C650:D650"/>
    <mergeCell ref="C652:D652"/>
    <mergeCell ref="C653:D653"/>
    <mergeCell ref="C662:F662"/>
    <mergeCell ref="C651:D651"/>
    <mergeCell ref="C664:D664"/>
    <mergeCell ref="C665:D665"/>
    <mergeCell ref="C666:D666"/>
    <mergeCell ref="C667:D667"/>
    <mergeCell ref="C668:D668"/>
    <mergeCell ref="C669:D669"/>
    <mergeCell ref="C670:F670"/>
    <mergeCell ref="C671:F671"/>
    <mergeCell ref="C674:D674"/>
    <mergeCell ref="E674:F674"/>
    <mergeCell ref="C675:D675"/>
    <mergeCell ref="E675:F675"/>
    <mergeCell ref="C676:D676"/>
    <mergeCell ref="E676:F676"/>
    <mergeCell ref="C677:D677"/>
    <mergeCell ref="E677:F677"/>
    <mergeCell ref="C678:D678"/>
    <mergeCell ref="E678:F678"/>
    <mergeCell ref="C679:D679"/>
    <mergeCell ref="E679:F679"/>
    <mergeCell ref="C680:D680"/>
    <mergeCell ref="E680:F680"/>
    <mergeCell ref="C681:D681"/>
    <mergeCell ref="E681:F681"/>
    <mergeCell ref="C682:D682"/>
    <mergeCell ref="E682:F682"/>
    <mergeCell ref="C683:D683"/>
    <mergeCell ref="E683:F683"/>
    <mergeCell ref="C684:D684"/>
    <mergeCell ref="E684:F684"/>
    <mergeCell ref="C685:D685"/>
    <mergeCell ref="E685:F685"/>
    <mergeCell ref="C689:D689"/>
    <mergeCell ref="C690:D690"/>
    <mergeCell ref="C691:D691"/>
    <mergeCell ref="C705:D705"/>
    <mergeCell ref="C706:D706"/>
    <mergeCell ref="C707:D707"/>
    <mergeCell ref="C708:D708"/>
    <mergeCell ref="C710:D710"/>
    <mergeCell ref="C711:D711"/>
    <mergeCell ref="C709:D709"/>
    <mergeCell ref="C716:D716"/>
    <mergeCell ref="C692:D692"/>
    <mergeCell ref="C696:D696"/>
    <mergeCell ref="C697:D697"/>
    <mergeCell ref="C698:D698"/>
    <mergeCell ref="C699:D699"/>
    <mergeCell ref="C703:D703"/>
    <mergeCell ref="C704:D704"/>
    <mergeCell ref="C755:D755"/>
    <mergeCell ref="C742:D742"/>
    <mergeCell ref="C743:D743"/>
    <mergeCell ref="C744:D744"/>
    <mergeCell ref="C745:D745"/>
    <mergeCell ref="C746:D746"/>
    <mergeCell ref="C749:D749"/>
    <mergeCell ref="C750:D750"/>
    <mergeCell ref="C751:D751"/>
    <mergeCell ref="C752:D752"/>
    <mergeCell ref="C724:D724"/>
    <mergeCell ref="C739:D739"/>
    <mergeCell ref="E739:F739"/>
    <mergeCell ref="C740:D740"/>
    <mergeCell ref="C741:D741"/>
    <mergeCell ref="C753:D753"/>
    <mergeCell ref="C754:D754"/>
    <mergeCell ref="C718:D718"/>
    <mergeCell ref="C719:D719"/>
    <mergeCell ref="C720:D720"/>
    <mergeCell ref="C723:D723"/>
    <mergeCell ref="C721:D721"/>
    <mergeCell ref="C722:D722"/>
    <mergeCell ref="C731:D731"/>
    <mergeCell ref="E727:F727"/>
    <mergeCell ref="E728:F728"/>
    <mergeCell ref="E729:F729"/>
    <mergeCell ref="E730:F730"/>
    <mergeCell ref="C725:D725"/>
    <mergeCell ref="C726:D726"/>
    <mergeCell ref="C727:D727"/>
    <mergeCell ref="C728:D728"/>
    <mergeCell ref="C729:D729"/>
    <mergeCell ref="C730:D730"/>
  </mergeCells>
  <hyperlinks>
    <hyperlink ref="C98" r:id="rId1" display="http://www12.statcan.gc.ca/census-recensement/2016/ref/dict/pop005-eng.cfm" xr:uid="{00000000-0004-0000-0100-000000000000}"/>
    <hyperlink ref="C99" r:id="rId2" xr:uid="{00000000-0004-0000-0100-000001000000}"/>
    <hyperlink ref="C136" r:id="rId3" display="Other Languages Spoken" xr:uid="{00000000-0004-0000-0100-000002000000}"/>
    <hyperlink ref="C177" r:id="rId4" xr:uid="{00000000-0004-0000-0100-000003000000}"/>
    <hyperlink ref="C178" r:id="rId5" display="Aboriginal Identity " xr:uid="{00000000-0004-0000-0100-000004000000}"/>
    <hyperlink ref="C190" r:id="rId6" display="http://www12.statcan.gc.ca/census-recensement/2016/ref/dict/pop145-eng.cfm" xr:uid="{00000000-0004-0000-0100-000005000000}"/>
    <hyperlink ref="C201" r:id="rId7" xr:uid="{00000000-0004-0000-0100-000006000000}"/>
    <hyperlink ref="C202" r:id="rId8" xr:uid="{00000000-0004-0000-0100-000007000000}"/>
    <hyperlink ref="C231" r:id="rId9" xr:uid="{00000000-0004-0000-0100-000008000000}"/>
    <hyperlink ref="C232" r:id="rId10" display="http://www12.statcan.gc.ca/census-recensement/2016/ref/dict/pop118-eng.cfm" xr:uid="{00000000-0004-0000-0100-000009000000}"/>
    <hyperlink ref="C269" r:id="rId11" display="http://www12.statcan.gc.ca/census-recensement/2016/ref/dict/pop109-eng.cfm" xr:uid="{00000000-0004-0000-0100-00000A000000}"/>
    <hyperlink ref="C282" r:id="rId12" display="http://www12.statcan.gc.ca/census-recensement/2016/ref/dict/pop036-eng.cfm" xr:uid="{00000000-0004-0000-0100-00000B000000}"/>
    <hyperlink ref="C291" r:id="rId13" location="a2_2" display="Recent Immigration" xr:uid="{00000000-0004-0000-0100-00000C000000}"/>
    <hyperlink ref="C370" r:id="rId14" xr:uid="{00000000-0004-0000-0100-00000D000000}"/>
    <hyperlink ref="C371" r:id="rId15" display="http://www12.statcan.gc.ca/census-recensement/2016/ref/dict/pop156-eng.cfm" xr:uid="{00000000-0004-0000-0100-00000E000000}"/>
    <hyperlink ref="C403" r:id="rId16" xr:uid="{00000000-0004-0000-0100-00000F000000}"/>
    <hyperlink ref="C404" r:id="rId17" xr:uid="{00000000-0004-0000-0100-000010000000}"/>
    <hyperlink ref="C414" r:id="rId18" display="http://www12.statcan.gc.ca/census-recensement/2016/ref/dict/pop017-eng.cfm" xr:uid="{00000000-0004-0000-0100-000011000000}"/>
    <hyperlink ref="C442:D442" r:id="rId19" display="Employment Sectors" xr:uid="{00000000-0004-0000-0100-000012000000}"/>
    <hyperlink ref="C466" r:id="rId20" display="http://www12.statcan.gc.ca/census-recensement/2016/ref/dict/pop110-eng.cfm" xr:uid="{00000000-0004-0000-0100-000013000000}"/>
    <hyperlink ref="C475" r:id="rId21" display="MAIN MODE OF COMMUTING" xr:uid="{00000000-0004-0000-0100-000014000000}"/>
    <hyperlink ref="C497" r:id="rId22" display="http://www12.statcan.gc.ca/census-recensement/2016/ref/dict/pop027-eng.cfm" xr:uid="{00000000-0004-0000-0100-000015000000}"/>
    <hyperlink ref="C503" r:id="rId23" display="http://www12.statcan.gc.ca/census-recensement/2016/ref/dict/pop123-eng.cfm" xr:uid="{00000000-0004-0000-0100-000016000000}"/>
    <hyperlink ref="C576:D576" r:id="rId24" display="Household Size" xr:uid="{00000000-0004-0000-0100-000017000000}"/>
    <hyperlink ref="C587:D587" r:id="rId25" display="Household Type" xr:uid="{00000000-0004-0000-0100-000018000000}"/>
    <hyperlink ref="C594:D594" r:id="rId26" display="Household Income in 2000" xr:uid="{00000000-0004-0000-0100-000019000000}"/>
    <hyperlink ref="C621:D621" r:id="rId27" display="CENSUS FAMILIES" xr:uid="{00000000-0004-0000-0100-00001A000000}"/>
    <hyperlink ref="C622:D622" r:id="rId28" display="   Census Family Size" xr:uid="{00000000-0004-0000-0100-00001B000000}"/>
    <hyperlink ref="C632:D632" r:id="rId29" display="Census Family Structure" xr:uid="{00000000-0004-0000-0100-00001C000000}"/>
    <hyperlink ref="C674:D674" r:id="rId30" display="DWELLINGS" xr:uid="{00000000-0004-0000-0100-00001D000000}"/>
    <hyperlink ref="C675:D675" r:id="rId31" display="Type of Dwelling" xr:uid="{00000000-0004-0000-0100-00001E000000}"/>
    <hyperlink ref="C689:D689" r:id="rId32" display="Dwelling Tenure" xr:uid="{00000000-0004-0000-0100-00001F000000}"/>
    <hyperlink ref="C696:D696" r:id="rId33" display="Dwelling Condition" xr:uid="{00000000-0004-0000-0100-000020000000}"/>
    <hyperlink ref="C703:D703" r:id="rId34" display="Period of Construction" xr:uid="{00000000-0004-0000-0100-000021000000}"/>
    <hyperlink ref="C700" r:id="rId35" location="data" display="http://winnipeg.ca/census/2016/Selected Topics/default.asp - data" xr:uid="{00000000-0004-0000-0100-000022000000}"/>
    <hyperlink ref="C739:D739" r:id="rId36" display="MOBILITY" xr:uid="{00000000-0004-0000-0100-000023000000}"/>
    <hyperlink ref="C740:D740" r:id="rId37" display="2015 - 2016" xr:uid="{00000000-0004-0000-0100-000024000000}"/>
    <hyperlink ref="C749:D749" r:id="rId38" display="2011 - 2016" xr:uid="{00000000-0004-0000-0100-000025000000}"/>
    <hyperlink ref="C756" r:id="rId39" location="data" display="http://winnipeg.ca/census/2016/Selected Topics/default.asp - data" xr:uid="{00000000-0004-0000-0100-000026000000}"/>
    <hyperlink ref="C94" r:id="rId40" display="mailto:NeighbourhoodProfiles@Winnipeg.ca" xr:uid="{00000000-0004-0000-0100-000027000000}"/>
    <hyperlink ref="C86" r:id="rId41" xr:uid="{00000000-0004-0000-0100-000028000000}"/>
    <hyperlink ref="C222:D222" r:id="rId42" display="Canadian Citizenship Status" xr:uid="{00000000-0004-0000-0100-000029000000}"/>
    <hyperlink ref="C221:D221" r:id="rId43" display="CITIZENSHIP" xr:uid="{00000000-0004-0000-0100-00002A000000}"/>
    <hyperlink ref="C387:D387" r:id="rId44" display="http://www12.statcan.gc.ca/census-recensement/2016/ref/dict/pop038-eng.cfm" xr:uid="{00000000-0004-0000-0100-00002B000000}"/>
    <hyperlink ref="C128:D128" r:id="rId45" display="Official Languages Spoken" xr:uid="{00000000-0004-0000-0100-00002C000000}"/>
    <hyperlink ref="C716:D716" r:id="rId46" display="Dwelling Costs" xr:uid="{00000000-0004-0000-0100-00002D000000}"/>
    <hyperlink ref="C732" r:id="rId47" location="data" display="http://winnipeg.ca/census/2016/Selected Topics/default.asp - data" xr:uid="{00000000-0004-0000-0100-00002E000000}"/>
    <hyperlink ref="C485" r:id="rId48" location="data" xr:uid="{00000000-0004-0000-0100-00002F000000}"/>
    <hyperlink ref="C471" r:id="rId49" location="data" xr:uid="{00000000-0004-0000-0100-000030000000}"/>
    <hyperlink ref="C423" r:id="rId50" location="data" xr:uid="{00000000-0004-0000-0100-000031000000}"/>
    <hyperlink ref="C398" r:id="rId51" location="data" xr:uid="{00000000-0004-0000-0100-000032000000}"/>
    <hyperlink ref="C217" r:id="rId52" location="data" xr:uid="{00000000-0004-0000-0100-000033000000}"/>
    <hyperlink ref="C266" r:id="rId53" location="data" xr:uid="{00000000-0004-0000-0100-000034000000}"/>
    <hyperlink ref="C325" r:id="rId54" location="data" xr:uid="{00000000-0004-0000-0100-000035000000}"/>
    <hyperlink ref="C464" r:id="rId55" location="data" xr:uid="{00000000-0004-0000-0100-000036000000}"/>
  </hyperlinks>
  <printOptions horizontalCentered="1"/>
  <pageMargins left="0.35433070866141703" right="0.35433070866141703" top="0.9" bottom="0.55000000000000004" header="0.35433070866141703" footer="0.35433070866141703"/>
  <pageSetup scale="76" orientation="portrait" r:id="rId56"/>
  <headerFooter>
    <oddHeader>&amp;C&amp;"Arial,Bold"&amp;20 2021 Census and National Household Survey Data
City Of Winnipeg</oddHeader>
    <oddFooter xml:space="preserve">&amp;LWinnipeg's Profiles are provided by the City of Winnipeg and Statistics Canada&amp;R
</oddFooter>
  </headerFooter>
  <rowBreaks count="16" manualBreakCount="16">
    <brk id="52" min="3" max="6" man="1"/>
    <brk id="78" min="2" max="5" man="1"/>
    <brk id="125" min="2" max="5" man="1"/>
    <brk id="175" min="2" max="5" man="1"/>
    <brk id="219" min="2" max="5" man="1"/>
    <brk id="279" min="2" max="5" man="1"/>
    <brk id="324" min="2" max="5" man="1"/>
    <brk id="354" min="2" max="5" man="1"/>
    <brk id="401" min="3" max="6" man="1"/>
    <brk id="440" min="2" max="5" man="1"/>
    <brk id="485" min="2" max="5" man="1"/>
    <brk id="519" max="16383" man="1"/>
    <brk id="573" min="2" max="5" man="1"/>
    <brk id="619" min="2" max="5" man="1"/>
    <brk id="672" min="2" max="5" man="1"/>
    <brk id="714" min="2" max="5" man="1"/>
  </rowBreaks>
  <ignoredErrors>
    <ignoredError sqref="E646" formulaRange="1"/>
  </ignoredErrors>
  <drawing r:id="rId5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River Heights - Fort Garry Ward</vt:lpstr>
      <vt:lpstr>City of Winnipeg</vt:lpstr>
      <vt:lpstr>'City of Winnipeg'!Print_Area</vt:lpstr>
      <vt:lpstr>'River Heights - Fort Garry Ward'!Print_Area</vt:lpstr>
    </vt:vector>
  </TitlesOfParts>
  <Company>City of Winnipeg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CAO</dc:creator>
  <cp:lastModifiedBy>Marr, Peter</cp:lastModifiedBy>
  <cp:lastPrinted>2025-03-28T23:06:01Z</cp:lastPrinted>
  <dcterms:created xsi:type="dcterms:W3CDTF">2004-02-24T16:42:07Z</dcterms:created>
  <dcterms:modified xsi:type="dcterms:W3CDTF">2025-03-31T16:26:54Z</dcterms:modified>
</cp:coreProperties>
</file>