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9F4609-9191-4026-960F-6639202D688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2" l="1"/>
  <c r="J24" i="2"/>
  <c r="F24" i="2"/>
  <c r="E24" i="2"/>
  <c r="D24" i="2"/>
  <c r="C24" i="2"/>
  <c r="B24" i="2"/>
  <c r="H23" i="2"/>
  <c r="F23" i="2"/>
  <c r="E23" i="2"/>
  <c r="D23" i="2"/>
  <c r="C23" i="2"/>
  <c r="B23" i="2"/>
  <c r="G22" i="2"/>
  <c r="I24" i="2" s="1"/>
  <c r="I21" i="2"/>
  <c r="E21" i="2"/>
  <c r="C21" i="2"/>
  <c r="K20" i="2"/>
  <c r="K21" i="2" s="1"/>
  <c r="K19" i="2"/>
  <c r="J19" i="2"/>
  <c r="J21" i="2" s="1"/>
  <c r="H19" i="2"/>
  <c r="H20" i="2" s="1"/>
  <c r="H21" i="2" s="1"/>
  <c r="G19" i="2"/>
  <c r="G20" i="2" s="1"/>
  <c r="G21" i="2" s="1"/>
  <c r="F19" i="2"/>
  <c r="F21" i="2" s="1"/>
  <c r="D19" i="2"/>
  <c r="D21" i="2" s="1"/>
  <c r="C19" i="2"/>
  <c r="B19" i="2"/>
  <c r="B21" i="2" s="1"/>
  <c r="B13" i="2"/>
  <c r="J12" i="2"/>
  <c r="K12" i="2" s="1"/>
  <c r="C12" i="2"/>
  <c r="C11" i="2"/>
  <c r="D11" i="2" s="1"/>
  <c r="E11" i="2" s="1"/>
  <c r="F11" i="2" s="1"/>
  <c r="G11" i="2" s="1"/>
  <c r="H11" i="2" s="1"/>
  <c r="I11" i="2" s="1"/>
  <c r="J11" i="2" s="1"/>
  <c r="K11" i="2" s="1"/>
  <c r="B9" i="2"/>
  <c r="D8" i="2"/>
  <c r="E8" i="2" s="1"/>
  <c r="C7" i="2"/>
  <c r="D7" i="2" s="1"/>
  <c r="E7" i="2" s="1"/>
  <c r="F7" i="2" s="1"/>
  <c r="G7" i="2" s="1"/>
  <c r="H7" i="2" s="1"/>
  <c r="I7" i="2" s="1"/>
  <c r="J7" i="2" s="1"/>
  <c r="K7" i="2" s="1"/>
  <c r="C4" i="2"/>
  <c r="C9" i="2" s="1"/>
  <c r="J3" i="2"/>
  <c r="F8" i="2" l="1"/>
  <c r="G23" i="2"/>
  <c r="I23" i="2"/>
  <c r="G24" i="2"/>
  <c r="J23" i="2"/>
  <c r="H24" i="2"/>
  <c r="D4" i="2"/>
  <c r="C13" i="2"/>
  <c r="K23" i="2"/>
  <c r="D9" i="2" l="1"/>
  <c r="D13" i="2"/>
  <c r="E4" i="2"/>
  <c r="G8" i="2"/>
  <c r="H8" i="2" l="1"/>
  <c r="E13" i="2"/>
  <c r="F4" i="2"/>
  <c r="E9" i="2"/>
  <c r="I8" i="2" l="1"/>
  <c r="F13" i="2"/>
  <c r="G4" i="2"/>
  <c r="F9" i="2"/>
  <c r="J8" i="2" l="1"/>
  <c r="G13" i="2"/>
  <c r="H4" i="2"/>
  <c r="G9" i="2"/>
  <c r="K8" i="2" l="1"/>
  <c r="H13" i="2"/>
  <c r="I4" i="2"/>
  <c r="H9" i="2"/>
  <c r="I13" i="2" l="1"/>
  <c r="J4" i="2"/>
  <c r="I9" i="2"/>
  <c r="J13" i="2" l="1"/>
  <c r="K4" i="2"/>
  <c r="J9" i="2"/>
  <c r="K13" i="2" l="1"/>
  <c r="K9" i="2"/>
</calcChain>
</file>

<file path=xl/sharedStrings.xml><?xml version="1.0" encoding="utf-8"?>
<sst xmlns="http://schemas.openxmlformats.org/spreadsheetml/2006/main" count="34" uniqueCount="34">
  <si>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</si>
  <si>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</si>
  <si>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</si>
  <si>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</si>
  <si>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</si>
  <si>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</si>
  <si>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</si>
  <si>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</si>
  <si>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</si>
  <si>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</si>
  <si>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Ready for Dev (SP)</t>
  </si>
  <si>
    <t>Remaining Work</t>
  </si>
  <si>
    <t>In progress (HLE)</t>
  </si>
  <si>
    <t>Added work</t>
  </si>
  <si>
    <t>Total Remaining Work</t>
  </si>
  <si>
    <t>Total Completed Work</t>
  </si>
  <si>
    <t>Sprint End Date</t>
  </si>
  <si>
    <t>% Completed Work</t>
  </si>
  <si>
    <t>FTE - Developers</t>
  </si>
  <si>
    <t>FTE-QA</t>
  </si>
  <si>
    <t>FTE - UX/VD/BA</t>
  </si>
  <si>
    <t xml:space="preserve">Remaining Sprints </t>
  </si>
  <si>
    <t>Deadline( + 2 Weeks)</t>
  </si>
  <si>
    <t>Commitmment(Planning)</t>
  </si>
  <si>
    <t>User Stories</t>
  </si>
  <si>
    <t>Stretch Goal</t>
  </si>
  <si>
    <t>Retired Sprint in progress</t>
  </si>
  <si>
    <t>Total Commitment</t>
  </si>
  <si>
    <t>Carry over</t>
  </si>
  <si>
    <t>% Carry Over</t>
  </si>
  <si>
    <t>Completed (Sp)</t>
  </si>
  <si>
    <t>Average Velocity</t>
  </si>
  <si>
    <t>Tendency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</si>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</sst>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"/>
  </numFmts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4" fontId="2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3" fontId="1" fillId="0" borderId="0" xfId="0" applyNumberFormat="1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  <xf numFmtId="1" fontId="1" fillId="2" borderId="0" xfId="0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1" fontId="2" fillId="2" borderId="0" xfId="0" applyNumberFormat="1" applyFont="1" applyFill="1" applyBorder="1" applyAlignment="1">
      <alignment horizontal="left" vertical="top"/>
    </xf>
    <xf numFmtId="9" fontId="1" fillId="2" borderId="0" xfId="0" applyNumberFormat="1" applyFont="1" applyFill="1" applyBorder="1" applyAlignment="1">
      <alignment horizontal="left" vertical="top"/>
    </xf>
    <xf numFmtId="3" fontId="1" fillId="2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7F4D-74D2-4273-B046-EF1439D080CC}">
  <dimension ref="A1:K24"/>
  <sheetViews>
    <sheetView tabSelected="1" workbookViewId="0">
      <selection activeCell="K16" sqref="K16"/>
    </sheetView>
  </sheetViews>
  <sheetFormatPr defaultRowHeight="14.4" x14ac:dyDescent="0.3"/>
  <cols>
    <col min="1" max="1" width="26.21875" style="2" bestFit="1" customWidth="1"/>
    <col min="2" max="3" width="12" style="2" bestFit="1" customWidth="1"/>
    <col min="4" max="4" width="11.33203125" style="2" bestFit="1" customWidth="1"/>
    <col min="5" max="5" width="12" style="2" bestFit="1" customWidth="1"/>
    <col min="6" max="6" width="11.33203125" style="2" bestFit="1" customWidth="1"/>
    <col min="7" max="11" width="12" style="2" bestFit="1" customWidth="1"/>
    <col min="12" max="16384" width="8.88671875" style="2"/>
  </cols>
  <sheetData>
    <row r="1" spans="1:11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3" t="s">
        <v>16</v>
      </c>
      <c r="B2" s="4">
        <v>43584</v>
      </c>
      <c r="C2" s="4">
        <v>43606</v>
      </c>
      <c r="D2" s="4">
        <v>43620</v>
      </c>
      <c r="E2" s="4">
        <v>43634</v>
      </c>
      <c r="F2" s="4">
        <v>43648</v>
      </c>
      <c r="G2" s="4">
        <v>43662</v>
      </c>
      <c r="H2" s="4">
        <v>43676</v>
      </c>
      <c r="I2" s="4">
        <v>43690</v>
      </c>
      <c r="J2" s="4">
        <v>43704</v>
      </c>
      <c r="K2" s="4">
        <v>43718</v>
      </c>
    </row>
    <row r="3" spans="1:11" x14ac:dyDescent="0.3">
      <c r="A3" s="3" t="s">
        <v>10</v>
      </c>
      <c r="B3" s="5">
        <v>0</v>
      </c>
      <c r="C3" s="5">
        <v>0</v>
      </c>
      <c r="D3" s="5">
        <v>0</v>
      </c>
      <c r="E3" s="5">
        <v>16</v>
      </c>
      <c r="F3" s="5">
        <v>20</v>
      </c>
      <c r="G3" s="5">
        <v>33</v>
      </c>
      <c r="H3" s="5">
        <v>54</v>
      </c>
      <c r="I3" s="5">
        <v>49</v>
      </c>
      <c r="J3" s="5">
        <f>17+35</f>
        <v>52</v>
      </c>
      <c r="K3" s="5">
        <v>20</v>
      </c>
    </row>
    <row r="4" spans="1:11" x14ac:dyDescent="0.3">
      <c r="A4" s="3" t="s">
        <v>11</v>
      </c>
      <c r="B4" s="1">
        <v>200</v>
      </c>
      <c r="C4" s="10">
        <f t="shared" ref="C4:K4" si="0">B4+B6-B22</f>
        <v>184</v>
      </c>
      <c r="D4" s="10">
        <f t="shared" si="0"/>
        <v>167</v>
      </c>
      <c r="E4" s="10">
        <f t="shared" si="0"/>
        <v>150</v>
      </c>
      <c r="F4" s="10">
        <f t="shared" si="0"/>
        <v>137</v>
      </c>
      <c r="G4" s="10">
        <f t="shared" si="0"/>
        <v>116</v>
      </c>
      <c r="H4" s="10">
        <f t="shared" si="0"/>
        <v>89</v>
      </c>
      <c r="I4" s="10">
        <f t="shared" si="0"/>
        <v>79</v>
      </c>
      <c r="J4" s="10">
        <f t="shared" si="0"/>
        <v>45</v>
      </c>
      <c r="K4" s="10">
        <f t="shared" si="0"/>
        <v>45</v>
      </c>
    </row>
    <row r="5" spans="1:11" x14ac:dyDescent="0.3">
      <c r="A5" s="3" t="s">
        <v>12</v>
      </c>
      <c r="B5" s="1">
        <v>0</v>
      </c>
      <c r="C5" s="1">
        <v>0</v>
      </c>
      <c r="D5" s="1">
        <v>0</v>
      </c>
      <c r="E5" s="1">
        <v>7</v>
      </c>
      <c r="F5" s="1">
        <v>8</v>
      </c>
      <c r="G5" s="1">
        <v>8</v>
      </c>
      <c r="H5" s="1">
        <v>6</v>
      </c>
      <c r="I5" s="1">
        <v>12</v>
      </c>
      <c r="J5" s="1">
        <v>10</v>
      </c>
      <c r="K5" s="1">
        <v>10</v>
      </c>
    </row>
    <row r="6" spans="1:11" x14ac:dyDescent="0.3">
      <c r="A6" s="3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3" t="s">
        <v>14</v>
      </c>
      <c r="B7" s="3">
        <v>0</v>
      </c>
      <c r="C7" s="11">
        <f t="shared" ref="C7:K7" si="1">IF(B7-C22 &lt;0,0,B7-C22)</f>
        <v>0</v>
      </c>
      <c r="D7" s="11">
        <f t="shared" si="1"/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2">
        <f t="shared" si="1"/>
        <v>0</v>
      </c>
      <c r="K7" s="12">
        <f t="shared" si="1"/>
        <v>0</v>
      </c>
    </row>
    <row r="8" spans="1:11" x14ac:dyDescent="0.3">
      <c r="A8" s="3" t="s">
        <v>15</v>
      </c>
      <c r="B8" s="3">
        <v>24</v>
      </c>
      <c r="C8" s="3">
        <v>25</v>
      </c>
      <c r="D8" s="12">
        <f>C8+D22</f>
        <v>42</v>
      </c>
      <c r="E8" s="12">
        <f>D8+E22</f>
        <v>55</v>
      </c>
      <c r="F8" s="12">
        <f>E8+F22</f>
        <v>76</v>
      </c>
      <c r="G8" s="12">
        <f>G22+F8</f>
        <v>103</v>
      </c>
      <c r="H8" s="12">
        <f>H22+G8</f>
        <v>113</v>
      </c>
      <c r="I8" s="12">
        <f>I22+H8</f>
        <v>147</v>
      </c>
      <c r="J8" s="12">
        <f>J22+I8</f>
        <v>147</v>
      </c>
      <c r="K8" s="12">
        <f>K22+J8</f>
        <v>147</v>
      </c>
    </row>
    <row r="9" spans="1:11" x14ac:dyDescent="0.3">
      <c r="A9" s="3" t="s">
        <v>17</v>
      </c>
      <c r="B9" s="13">
        <f>(B8)/(B4+B6+B8)</f>
        <v>0.10714285714285714</v>
      </c>
      <c r="C9" s="13">
        <f t="shared" ref="C9:K9" si="2">IFERROR(((C8)/(C4+C6+C8)),0)</f>
        <v>0.11961722488038277</v>
      </c>
      <c r="D9" s="13">
        <f t="shared" si="2"/>
        <v>0.20095693779904306</v>
      </c>
      <c r="E9" s="13">
        <f t="shared" si="2"/>
        <v>0.26829268292682928</v>
      </c>
      <c r="F9" s="13">
        <f t="shared" si="2"/>
        <v>0.35680751173708919</v>
      </c>
      <c r="G9" s="13">
        <f t="shared" si="2"/>
        <v>0.47031963470319632</v>
      </c>
      <c r="H9" s="13">
        <f t="shared" si="2"/>
        <v>0.55940594059405946</v>
      </c>
      <c r="I9" s="13">
        <f t="shared" si="2"/>
        <v>0.65044247787610621</v>
      </c>
      <c r="J9" s="13">
        <f t="shared" si="2"/>
        <v>0.765625</v>
      </c>
      <c r="K9" s="13">
        <f t="shared" si="2"/>
        <v>0.765625</v>
      </c>
    </row>
    <row r="10" spans="1:11" x14ac:dyDescent="0.3">
      <c r="A10" s="3" t="s">
        <v>18</v>
      </c>
      <c r="B10" s="7">
        <v>5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5</v>
      </c>
      <c r="I10" s="7">
        <v>5</v>
      </c>
      <c r="J10" s="7">
        <v>5</v>
      </c>
      <c r="K10" s="7">
        <v>5</v>
      </c>
    </row>
    <row r="11" spans="1:11" x14ac:dyDescent="0.3">
      <c r="A11" s="3" t="s">
        <v>19</v>
      </c>
      <c r="B11" s="7">
        <v>2</v>
      </c>
      <c r="C11" s="14">
        <f t="shared" ref="C11:K12" si="3">B11</f>
        <v>2</v>
      </c>
      <c r="D11" s="14">
        <f t="shared" si="3"/>
        <v>2</v>
      </c>
      <c r="E11" s="14">
        <f t="shared" si="3"/>
        <v>2</v>
      </c>
      <c r="F11" s="14">
        <f t="shared" si="3"/>
        <v>2</v>
      </c>
      <c r="G11" s="14">
        <f t="shared" si="3"/>
        <v>2</v>
      </c>
      <c r="H11" s="14">
        <f t="shared" si="3"/>
        <v>2</v>
      </c>
      <c r="I11" s="14">
        <f t="shared" si="3"/>
        <v>2</v>
      </c>
      <c r="J11" s="14">
        <f t="shared" si="3"/>
        <v>2</v>
      </c>
      <c r="K11" s="14">
        <f t="shared" si="3"/>
        <v>2</v>
      </c>
    </row>
    <row r="12" spans="1:11" x14ac:dyDescent="0.3">
      <c r="A12" s="3" t="s">
        <v>20</v>
      </c>
      <c r="B12" s="7">
        <v>1</v>
      </c>
      <c r="C12" s="14">
        <f>B12</f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f t="shared" si="3"/>
        <v>1</v>
      </c>
      <c r="K12" s="14">
        <f t="shared" si="3"/>
        <v>1</v>
      </c>
    </row>
    <row r="13" spans="1:11" x14ac:dyDescent="0.3">
      <c r="A13" s="3" t="s">
        <v>21</v>
      </c>
      <c r="B13" s="10">
        <f t="shared" ref="B13:K13" si="4">(B4+B6)/B23</f>
        <v>12.5</v>
      </c>
      <c r="C13" s="10">
        <f t="shared" si="4"/>
        <v>11.151515151515152</v>
      </c>
      <c r="D13" s="10">
        <f t="shared" si="4"/>
        <v>10.02</v>
      </c>
      <c r="E13" s="10">
        <f t="shared" si="4"/>
        <v>9.5238095238095237</v>
      </c>
      <c r="F13" s="10">
        <f t="shared" si="4"/>
        <v>8.1547619047619051</v>
      </c>
      <c r="G13" s="10">
        <f t="shared" si="4"/>
        <v>6.1052631578947372</v>
      </c>
      <c r="H13" s="10">
        <f t="shared" si="4"/>
        <v>5.0568181818181817</v>
      </c>
      <c r="I13" s="10">
        <f t="shared" si="4"/>
        <v>3.7619047619047619</v>
      </c>
      <c r="J13" s="10">
        <f t="shared" si="4"/>
        <v>2.4456521739130435</v>
      </c>
      <c r="K13" s="10">
        <f t="shared" si="4"/>
        <v>3.1690140845070425</v>
      </c>
    </row>
    <row r="14" spans="1:11" x14ac:dyDescent="0.3">
      <c r="A14" s="3" t="s">
        <v>22</v>
      </c>
      <c r="B14" s="8">
        <v>43598</v>
      </c>
      <c r="C14" s="8">
        <v>43606</v>
      </c>
      <c r="D14" s="8">
        <v>43606</v>
      </c>
      <c r="E14" s="8">
        <v>43592</v>
      </c>
      <c r="F14" s="8">
        <v>43606</v>
      </c>
      <c r="G14" s="8">
        <v>43606</v>
      </c>
      <c r="H14" s="8">
        <v>43592</v>
      </c>
      <c r="I14" s="8">
        <v>43620</v>
      </c>
      <c r="J14" s="8">
        <v>43620</v>
      </c>
      <c r="K14" s="8">
        <v>43578</v>
      </c>
    </row>
    <row r="15" spans="1:11" x14ac:dyDescent="0.3">
      <c r="A15" s="1" t="s">
        <v>23</v>
      </c>
      <c r="B15" s="6">
        <v>0</v>
      </c>
      <c r="C15" s="6">
        <v>0</v>
      </c>
      <c r="D15" s="6">
        <v>0</v>
      </c>
      <c r="E15" s="6">
        <v>9</v>
      </c>
      <c r="F15" s="6">
        <v>21</v>
      </c>
      <c r="G15" s="6">
        <v>28</v>
      </c>
      <c r="H15" s="6">
        <v>39</v>
      </c>
      <c r="I15" s="6">
        <v>29</v>
      </c>
      <c r="J15" s="6">
        <v>35</v>
      </c>
      <c r="K15" s="6">
        <v>0</v>
      </c>
    </row>
    <row r="16" spans="1:11" x14ac:dyDescent="0.3">
      <c r="A16" s="1" t="s">
        <v>24</v>
      </c>
      <c r="B16" s="6">
        <v>5</v>
      </c>
      <c r="C16" s="6">
        <v>8</v>
      </c>
      <c r="D16" s="6">
        <v>6</v>
      </c>
      <c r="E16" s="6">
        <v>3</v>
      </c>
      <c r="F16" s="6">
        <v>7</v>
      </c>
      <c r="G16" s="6">
        <v>10</v>
      </c>
      <c r="H16" s="6">
        <v>12</v>
      </c>
      <c r="I16" s="6">
        <v>7</v>
      </c>
      <c r="J16" s="6">
        <v>7</v>
      </c>
      <c r="K16" s="6">
        <v>0</v>
      </c>
    </row>
    <row r="17" spans="1:11" x14ac:dyDescent="0.3">
      <c r="A17" s="1" t="s">
        <v>25</v>
      </c>
      <c r="B17" s="6">
        <v>16</v>
      </c>
      <c r="C17" s="6">
        <v>17</v>
      </c>
      <c r="D17" s="6">
        <v>17</v>
      </c>
      <c r="E17" s="6">
        <v>4</v>
      </c>
      <c r="F17" s="6">
        <v>0</v>
      </c>
      <c r="G17" s="6">
        <v>6</v>
      </c>
      <c r="H17" s="6">
        <v>0</v>
      </c>
      <c r="I17" s="6">
        <v>7</v>
      </c>
      <c r="J17" s="6">
        <v>0</v>
      </c>
      <c r="K17" s="6">
        <v>0</v>
      </c>
    </row>
    <row r="18" spans="1:11" x14ac:dyDescent="0.3">
      <c r="A18" s="1" t="s">
        <v>26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">
      <c r="A19" s="1" t="s">
        <v>27</v>
      </c>
      <c r="B19" s="10">
        <f t="shared" ref="B19:D19" si="5">(B15+B17)-B18</f>
        <v>16</v>
      </c>
      <c r="C19" s="10">
        <f t="shared" si="5"/>
        <v>17</v>
      </c>
      <c r="D19" s="10">
        <f t="shared" si="5"/>
        <v>17</v>
      </c>
      <c r="E19" s="10">
        <v>9</v>
      </c>
      <c r="F19" s="10">
        <f t="shared" ref="F19:H19" si="6">(F15+F17)-F18</f>
        <v>21</v>
      </c>
      <c r="G19" s="10">
        <f t="shared" si="6"/>
        <v>34</v>
      </c>
      <c r="H19" s="10">
        <f t="shared" si="6"/>
        <v>39</v>
      </c>
      <c r="I19" s="10">
        <v>5</v>
      </c>
      <c r="J19" s="10">
        <f t="shared" ref="J19:K19" si="7">(J15+J17)-J18</f>
        <v>35</v>
      </c>
      <c r="K19" s="10">
        <f t="shared" si="7"/>
        <v>0</v>
      </c>
    </row>
    <row r="20" spans="1:11" x14ac:dyDescent="0.3">
      <c r="A20" s="1" t="s">
        <v>28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f t="shared" ref="G20:H20" si="8">G19-G22</f>
        <v>7</v>
      </c>
      <c r="H20" s="6">
        <f t="shared" si="8"/>
        <v>29</v>
      </c>
      <c r="I20" s="6">
        <v>0</v>
      </c>
      <c r="J20" s="6">
        <v>0</v>
      </c>
      <c r="K20" s="6">
        <f t="shared" ref="K20" si="9">K19-K22</f>
        <v>0</v>
      </c>
    </row>
    <row r="21" spans="1:11" x14ac:dyDescent="0.3">
      <c r="A21" s="9" t="s">
        <v>29</v>
      </c>
      <c r="B21" s="13">
        <f>IFERROR((B20/B19),0)</f>
        <v>0</v>
      </c>
      <c r="C21" s="13">
        <f t="shared" ref="C21:K21" si="10">IFERROR((C20/C19),"-")</f>
        <v>0</v>
      </c>
      <c r="D21" s="13">
        <f t="shared" si="10"/>
        <v>0</v>
      </c>
      <c r="E21" s="13">
        <f t="shared" si="10"/>
        <v>0</v>
      </c>
      <c r="F21" s="13">
        <f t="shared" si="10"/>
        <v>0</v>
      </c>
      <c r="G21" s="13">
        <f t="shared" si="10"/>
        <v>0.20588235294117646</v>
      </c>
      <c r="H21" s="13">
        <f t="shared" si="10"/>
        <v>0.74358974358974361</v>
      </c>
      <c r="I21" s="13">
        <f t="shared" si="10"/>
        <v>0</v>
      </c>
      <c r="J21" s="13">
        <f t="shared" si="10"/>
        <v>0</v>
      </c>
      <c r="K21" s="13" t="str">
        <f t="shared" si="10"/>
        <v>-</v>
      </c>
    </row>
    <row r="22" spans="1:11" x14ac:dyDescent="0.3">
      <c r="A22" s="1" t="s">
        <v>30</v>
      </c>
      <c r="B22" s="6">
        <v>16</v>
      </c>
      <c r="C22" s="6">
        <v>17</v>
      </c>
      <c r="D22" s="6">
        <v>17</v>
      </c>
      <c r="E22" s="6">
        <v>13</v>
      </c>
      <c r="F22" s="6">
        <v>21</v>
      </c>
      <c r="G22" s="6">
        <f>9+8+6+4</f>
        <v>27</v>
      </c>
      <c r="H22" s="6">
        <v>10</v>
      </c>
      <c r="I22" s="6">
        <v>34</v>
      </c>
      <c r="J22" s="6">
        <v>0</v>
      </c>
      <c r="K22" s="6">
        <v>0</v>
      </c>
    </row>
    <row r="23" spans="1:11" x14ac:dyDescent="0.3">
      <c r="A23" s="1" t="s">
        <v>31</v>
      </c>
      <c r="B23" s="10">
        <f>AVERAGE($B$22:B22)</f>
        <v>16</v>
      </c>
      <c r="C23" s="10">
        <f>AVERAGE($B$22:C22)</f>
        <v>16.5</v>
      </c>
      <c r="D23" s="10">
        <f>AVERAGE($B$22:D22)</f>
        <v>16.666666666666668</v>
      </c>
      <c r="E23" s="10">
        <f t="shared" ref="E23:K23" si="11">AVERAGE(A22:E22)</f>
        <v>15.75</v>
      </c>
      <c r="F23" s="10">
        <f t="shared" si="11"/>
        <v>16.8</v>
      </c>
      <c r="G23" s="10">
        <f t="shared" si="11"/>
        <v>19</v>
      </c>
      <c r="H23" s="10">
        <f t="shared" si="11"/>
        <v>17.600000000000001</v>
      </c>
      <c r="I23" s="10">
        <f t="shared" si="11"/>
        <v>21</v>
      </c>
      <c r="J23" s="10">
        <f t="shared" si="11"/>
        <v>18.399999999999999</v>
      </c>
      <c r="K23" s="10">
        <f t="shared" si="11"/>
        <v>14.2</v>
      </c>
    </row>
    <row r="24" spans="1:11" x14ac:dyDescent="0.3">
      <c r="A24" s="1" t="s">
        <v>32</v>
      </c>
      <c r="B24" s="14">
        <f t="shared" ref="B24:C24" si="12">AVERAGE(A22:B22)</f>
        <v>16</v>
      </c>
      <c r="C24" s="14">
        <f t="shared" si="12"/>
        <v>16.5</v>
      </c>
      <c r="D24" s="14">
        <f t="shared" ref="D24:K24" si="13">AVERAGE(B22:D22)</f>
        <v>16.666666666666668</v>
      </c>
      <c r="E24" s="14">
        <f t="shared" si="13"/>
        <v>15.666666666666666</v>
      </c>
      <c r="F24" s="14">
        <f t="shared" si="13"/>
        <v>17</v>
      </c>
      <c r="G24" s="14">
        <f t="shared" si="13"/>
        <v>20.333333333333332</v>
      </c>
      <c r="H24" s="14">
        <f t="shared" si="13"/>
        <v>19.333333333333332</v>
      </c>
      <c r="I24" s="14">
        <f t="shared" si="13"/>
        <v>23.666666666666668</v>
      </c>
      <c r="J24" s="14">
        <f t="shared" si="13"/>
        <v>14.666666666666666</v>
      </c>
      <c r="K24" s="14">
        <f t="shared" si="13"/>
        <v>11.333333333333334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2019-09-02T19:39:19Z</dcterms:modified>
</cp:coreProperties>
</file>