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9BA6\EXCELCNV\284f32d3-1550-423b-b766-04519054fcea\"/>
    </mc:Choice>
  </mc:AlternateContent>
  <xr:revisionPtr revIDLastSave="0" documentId="8_{D345C449-3490-474A-B3F5-D4A00A5A8147}" xr6:coauthVersionLast="47" xr6:coauthVersionMax="47" xr10:uidLastSave="{00000000-0000-0000-0000-000000000000}"/>
  <bookViews>
    <workbookView xWindow="-60" yWindow="-60" windowWidth="15480" windowHeight="11640" xr2:uid="{6C5A38A4-C440-414E-896B-D3A09902DA0A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5" i="1"/>
  <c r="L94" i="1"/>
  <c r="L93" i="1"/>
  <c r="L92" i="1"/>
  <c r="L91" i="1"/>
  <c r="L90" i="1"/>
  <c r="L89" i="1"/>
  <c r="L88" i="1"/>
  <c r="L87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69" i="1"/>
  <c r="L68" i="1"/>
  <c r="L67" i="1"/>
  <c r="L66" i="1"/>
  <c r="L65" i="1"/>
  <c r="L64" i="1"/>
  <c r="L63" i="1"/>
  <c r="L62" i="1"/>
  <c r="L61" i="1"/>
  <c r="L60" i="1"/>
  <c r="L59" i="1"/>
  <c r="L58" i="1"/>
  <c r="L55" i="1"/>
  <c r="L54" i="1"/>
  <c r="L53" i="1"/>
  <c r="L52" i="1"/>
  <c r="L51" i="1"/>
  <c r="L50" i="1"/>
  <c r="L49" i="1"/>
  <c r="L48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tc={1877EE64-3322-453F-891C-380D43FEAFC7}</author>
    <author>tc={48476717-72A3-4E0A-BACB-62D5E23D8D1E}</author>
  </authors>
  <commentList>
    <comment ref="A17" authorId="0" shapeId="0" xr:uid="{1877EE64-3322-453F-891C-380D43FEAF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July fiscal year end 2023</t>
      </text>
    </comment>
    <comment ref="D75" authorId="1" shapeId="0" xr:uid="{48476717-72A3-4E0A-BACB-62D5E23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important: in 2019 this company went bankrupt hence the negative ebitda margins</t>
      </text>
    </comment>
  </commentList>
</comments>
</file>

<file path=xl/sharedStrings.xml><?xml version="1.0" encoding="utf-8"?>
<sst xmlns="http://schemas.openxmlformats.org/spreadsheetml/2006/main" count="349" uniqueCount="50">
  <si>
    <t>Year</t>
  </si>
  <si>
    <t xml:space="preserve">Company </t>
  </si>
  <si>
    <t>Category</t>
  </si>
  <si>
    <t>EBIDTA Margins (%)</t>
  </si>
  <si>
    <t>Market Cap(in B USD)</t>
  </si>
  <si>
    <t>Revenue</t>
  </si>
  <si>
    <t>Revenue Growth</t>
  </si>
  <si>
    <t>Gross Profit</t>
  </si>
  <si>
    <t>Net Income</t>
  </si>
  <si>
    <t>Earning Per Share</t>
  </si>
  <si>
    <t>EBITDA</t>
  </si>
  <si>
    <t>EBITDA Growth</t>
  </si>
  <si>
    <t>Share Holder Equity</t>
  </si>
  <si>
    <t>Cash Flow from Operations</t>
  </si>
  <si>
    <t>Cash Flow From Operations % of Sales</t>
  </si>
  <si>
    <t>Cash Flow from Investing</t>
  </si>
  <si>
    <t>Cash Flow from Financial Activities</t>
  </si>
  <si>
    <t>Modified Free Cash Flow</t>
  </si>
  <si>
    <t>EBITDA per Employee</t>
  </si>
  <si>
    <t>Current Ratio</t>
  </si>
  <si>
    <t>Debt/Equity Ratio</t>
  </si>
  <si>
    <t>ROE</t>
  </si>
  <si>
    <t>ROA</t>
  </si>
  <si>
    <t>ROI</t>
  </si>
  <si>
    <t>Net Profit Margin</t>
  </si>
  <si>
    <t>Free Cash Flow per Share</t>
  </si>
  <si>
    <t>Return on Tangible Equity</t>
  </si>
  <si>
    <t>Number of Employees</t>
  </si>
  <si>
    <t>Inflation Rate(in US)</t>
  </si>
  <si>
    <t>AAPL</t>
  </si>
  <si>
    <t>IT</t>
  </si>
  <si>
    <t>MSFT</t>
  </si>
  <si>
    <t>GOOG</t>
  </si>
  <si>
    <t>PYPL</t>
  </si>
  <si>
    <t>FinTech</t>
  </si>
  <si>
    <t>AIG</t>
  </si>
  <si>
    <t>Bank</t>
  </si>
  <si>
    <t>PCG</t>
  </si>
  <si>
    <t>Manufacturing</t>
  </si>
  <si>
    <t>SHLDQ</t>
  </si>
  <si>
    <t>Finance</t>
  </si>
  <si>
    <t>MCD</t>
  </si>
  <si>
    <t>FOOD</t>
  </si>
  <si>
    <t>BCS</t>
  </si>
  <si>
    <t>BANK</t>
  </si>
  <si>
    <t>NVDA</t>
  </si>
  <si>
    <t>ELEC</t>
  </si>
  <si>
    <t>INTC</t>
  </si>
  <si>
    <t>AMZN</t>
  </si>
  <si>
    <t>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</si>
</sst>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0" fillId="0" borderId="0" xfId="0" applyFont="1"/>
    <xf numFmtId="0" fontId="21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Sadie Villanueva" id="{4C21946A-6050-4330-AE6D-1BFBB07295DA}" userId="S::scheinbaumj1@montclair.edu::afcca5e2-942f-41bb-b390-14bb533824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4-11-07T03:43:32.32" personId="{4C21946A-6050-4330-AE6D-1BFBB07295DA}" id="{1877EE64-3322-453F-891C-380D43FEAFC7}">
    <text>As of July fiscal year end 2023</text>
  </threadedComment>
  <threadedComment ref="D75" dT="2024-11-07T03:41:57.94" personId="{4C21946A-6050-4330-AE6D-1BFBB07295DA}" id="{48476717-72A3-4E0A-BACB-62D5E23D8D1E}">
    <text>important: in 2019 this company went bankrupt hence the negative ebitda margins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699E-195A-410A-A0F1-13B2A1E924EA}">
  <dimension ref="A1:AC202"/>
  <sheetViews>
    <sheetView tabSelected="1" topLeftCell="H1" workbookViewId="0">
      <selection activeCell="O1" sqref="O1"/>
    </sheetView>
  </sheetViews>
  <sheetFormatPr defaultRowHeight="15"/>
  <cols>
    <col min="3" max="3" width="13.7109375" customWidth="1"/>
    <col min="4" max="4" width="21.28515625" customWidth="1"/>
    <col min="5" max="5" width="12.5703125" customWidth="1"/>
    <col min="6" max="7" width="11.28515625" customWidth="1"/>
    <col min="8" max="8" width="15.5703125" customWidth="1"/>
    <col min="9" max="9" width="9.140625" style="1"/>
    <col min="10" max="10" width="9.140625" style="2"/>
    <col min="11" max="11" width="12" bestFit="1" customWidth="1"/>
    <col min="12" max="12" width="14.28515625" customWidth="1"/>
    <col min="13" max="13" width="13" style="1" customWidth="1"/>
    <col min="14" max="15" width="23.7109375" customWidth="1"/>
    <col min="16" max="17" width="9.140625" style="2"/>
    <col min="18" max="18" width="23.140625" style="2" bestFit="1" customWidth="1"/>
    <col min="19" max="19" width="23.140625" style="2" customWidth="1"/>
    <col min="20" max="20" width="9.140625" style="2"/>
    <col min="21" max="21" width="13.85546875" customWidth="1"/>
    <col min="22" max="25" width="9.140625" style="1"/>
    <col min="26" max="26" width="15" style="1" customWidth="1"/>
    <col min="27" max="27" width="11.28515625" style="2" customWidth="1"/>
    <col min="28" max="28" width="17.42578125" style="5" customWidth="1"/>
    <col min="29" max="29" width="9.140625" style="2"/>
  </cols>
  <sheetData>
    <row r="1" spans="1:29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s="3" t="s">
        <v>6</v>
      </c>
      <c r="H1" t="s">
        <v>7</v>
      </c>
      <c r="I1" s="1" t="s">
        <v>8</v>
      </c>
      <c r="J1" s="1" t="s">
        <v>9</v>
      </c>
      <c r="K1" t="s">
        <v>10</v>
      </c>
      <c r="L1" s="3" t="s">
        <v>11</v>
      </c>
      <c r="M1" s="1" t="s">
        <v>12</v>
      </c>
      <c r="N1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</row>
    <row r="2" spans="1:29">
      <c r="A2">
        <v>2023</v>
      </c>
      <c r="B2" t="s">
        <v>29</v>
      </c>
      <c r="C2" t="s">
        <v>30</v>
      </c>
      <c r="D2">
        <f>K2/F2</f>
        <v>0.3310467428130896</v>
      </c>
      <c r="E2" s="2">
        <v>2066.94</v>
      </c>
      <c r="F2">
        <v>394328</v>
      </c>
      <c r="G2">
        <f>(F2/F3-1)*100</f>
        <v>7.7937876041846099</v>
      </c>
      <c r="H2">
        <v>170782</v>
      </c>
      <c r="I2" s="1">
        <v>99803</v>
      </c>
      <c r="J2" s="2">
        <v>6.11</v>
      </c>
      <c r="K2" s="6">
        <v>130541</v>
      </c>
      <c r="L2">
        <f>(K2/K3-1)*100</f>
        <v>8.5733534054710514</v>
      </c>
      <c r="M2" s="1">
        <v>50672</v>
      </c>
      <c r="N2">
        <v>122151</v>
      </c>
      <c r="O2">
        <f>IFERROR(N2/F2,0)</f>
        <v>0.30977003915522106</v>
      </c>
      <c r="P2" s="2">
        <v>-22354</v>
      </c>
      <c r="Q2" s="2">
        <v>-110749</v>
      </c>
      <c r="R2" s="5">
        <f>N2+P2</f>
        <v>99797</v>
      </c>
      <c r="S2" s="5">
        <f>K2/AB2</f>
        <v>0.79598170731707318</v>
      </c>
      <c r="T2" s="2">
        <v>0.87939999999999996</v>
      </c>
      <c r="U2">
        <v>2.3694999999999999</v>
      </c>
      <c r="V2" s="1">
        <v>196.9589</v>
      </c>
      <c r="W2" s="1">
        <v>28.292400000000001</v>
      </c>
      <c r="X2" s="1">
        <v>66.699399999999997</v>
      </c>
      <c r="Y2" s="1">
        <v>25.3096</v>
      </c>
      <c r="Z2" s="1">
        <v>1.3146</v>
      </c>
      <c r="AA2" s="2">
        <v>196.9589</v>
      </c>
      <c r="AB2" s="5">
        <v>164000</v>
      </c>
      <c r="AC2" s="2">
        <v>8.0028000000000006</v>
      </c>
    </row>
    <row r="3" spans="1:29">
      <c r="A3">
        <v>2022</v>
      </c>
      <c r="B3" t="s">
        <v>29</v>
      </c>
      <c r="C3" t="s">
        <v>30</v>
      </c>
      <c r="D3">
        <f t="shared" ref="D3:D70" si="0">K3/F3</f>
        <v>0.32866979938056462</v>
      </c>
      <c r="E3" s="2">
        <v>2913.28</v>
      </c>
      <c r="F3">
        <v>365817</v>
      </c>
      <c r="G3">
        <f t="shared" ref="G3:G66" si="1">(F3/F4-1)*100</f>
        <v>33.259384733074704</v>
      </c>
      <c r="H3">
        <v>152836</v>
      </c>
      <c r="I3" s="1">
        <v>94680</v>
      </c>
      <c r="J3" s="2">
        <v>5.61</v>
      </c>
      <c r="K3">
        <v>120233</v>
      </c>
      <c r="L3">
        <f t="shared" ref="L3:L66" si="2">(K3/K4-1)*100</f>
        <v>55.452265204799332</v>
      </c>
      <c r="M3" s="1">
        <v>63090</v>
      </c>
      <c r="N3">
        <v>104038</v>
      </c>
      <c r="O3">
        <f t="shared" ref="O3:O66" si="3">IFERROR(N3/F3,0)</f>
        <v>0.28439903011615097</v>
      </c>
      <c r="P3" s="2">
        <v>-14545</v>
      </c>
      <c r="Q3" s="2">
        <v>-93353</v>
      </c>
      <c r="R3" s="5">
        <f t="shared" ref="R3:R66" si="4">N3+P3</f>
        <v>89493</v>
      </c>
      <c r="S3" s="5">
        <f t="shared" ref="S3:S66" si="5">K3/AB3</f>
        <v>0.78073376623376622</v>
      </c>
      <c r="T3" s="2">
        <v>1.0746</v>
      </c>
      <c r="U3">
        <v>1.9767999999999999</v>
      </c>
      <c r="V3" s="1">
        <v>150.07130000000001</v>
      </c>
      <c r="W3" s="1">
        <v>26.9742</v>
      </c>
      <c r="X3" s="1">
        <v>54.983899999999998</v>
      </c>
      <c r="Y3" s="1">
        <v>25.881799999999998</v>
      </c>
      <c r="Z3" s="1">
        <v>1.3261000000000001</v>
      </c>
      <c r="AA3" s="2">
        <v>150.07130000000001</v>
      </c>
      <c r="AB3" s="5">
        <v>154000</v>
      </c>
      <c r="AC3" s="2">
        <v>4.6978999999999997</v>
      </c>
    </row>
    <row r="4" spans="1:29">
      <c r="A4">
        <v>2021</v>
      </c>
      <c r="B4" t="s">
        <v>29</v>
      </c>
      <c r="C4" t="s">
        <v>30</v>
      </c>
      <c r="D4">
        <f t="shared" si="0"/>
        <v>0.2817478097736007</v>
      </c>
      <c r="E4" s="2">
        <v>2255.9699999999998</v>
      </c>
      <c r="F4">
        <v>274515</v>
      </c>
      <c r="G4">
        <f t="shared" si="1"/>
        <v>5.5120803769784787</v>
      </c>
      <c r="H4">
        <v>104956</v>
      </c>
      <c r="I4" s="1">
        <v>57411</v>
      </c>
      <c r="J4" s="2">
        <v>3.28</v>
      </c>
      <c r="K4">
        <v>77344</v>
      </c>
      <c r="L4">
        <f t="shared" si="2"/>
        <v>1.1336741765498148</v>
      </c>
      <c r="M4" s="1">
        <v>65339</v>
      </c>
      <c r="N4">
        <v>80674</v>
      </c>
      <c r="O4">
        <f t="shared" si="3"/>
        <v>0.29387829444656938</v>
      </c>
      <c r="P4" s="2">
        <v>-4289</v>
      </c>
      <c r="Q4" s="2">
        <v>-86820</v>
      </c>
      <c r="R4" s="5">
        <f t="shared" si="4"/>
        <v>76385</v>
      </c>
      <c r="S4" s="5">
        <f t="shared" si="5"/>
        <v>0.52614965986394557</v>
      </c>
      <c r="T4" s="2">
        <v>1.3635999999999999</v>
      </c>
      <c r="U4">
        <v>1.7208000000000001</v>
      </c>
      <c r="V4" s="1">
        <v>87.866399999999999</v>
      </c>
      <c r="W4" s="1">
        <v>17.7256</v>
      </c>
      <c r="X4" s="1">
        <v>35.005400000000002</v>
      </c>
      <c r="Y4" s="1">
        <v>20.913599999999999</v>
      </c>
      <c r="Z4" s="1">
        <v>1.0183</v>
      </c>
      <c r="AA4" s="2">
        <v>87.866399999999999</v>
      </c>
      <c r="AB4" s="5">
        <v>147000</v>
      </c>
      <c r="AC4" s="2">
        <v>1.2336</v>
      </c>
    </row>
    <row r="5" spans="1:29">
      <c r="A5">
        <v>2020</v>
      </c>
      <c r="B5" t="s">
        <v>29</v>
      </c>
      <c r="C5" t="s">
        <v>30</v>
      </c>
      <c r="D5">
        <f t="shared" si="0"/>
        <v>0.29394559025882677</v>
      </c>
      <c r="E5" s="2">
        <v>1304.76</v>
      </c>
      <c r="F5">
        <v>260174</v>
      </c>
      <c r="G5">
        <f t="shared" si="1"/>
        <v>-2.04107758052674</v>
      </c>
      <c r="H5">
        <v>98392</v>
      </c>
      <c r="I5" s="1">
        <v>55256</v>
      </c>
      <c r="J5" s="2">
        <v>2.97</v>
      </c>
      <c r="K5">
        <v>76477</v>
      </c>
      <c r="L5">
        <f t="shared" si="2"/>
        <v>-6.5084778914683223</v>
      </c>
      <c r="M5" s="1">
        <v>90488</v>
      </c>
      <c r="N5">
        <v>69391</v>
      </c>
      <c r="O5">
        <f t="shared" si="3"/>
        <v>0.2667099710193947</v>
      </c>
      <c r="P5" s="2">
        <v>45896</v>
      </c>
      <c r="Q5" s="2">
        <v>-90976</v>
      </c>
      <c r="R5" s="5">
        <f t="shared" si="4"/>
        <v>115287</v>
      </c>
      <c r="S5" s="5">
        <f t="shared" si="5"/>
        <v>0.55822627737226282</v>
      </c>
      <c r="T5" s="2">
        <v>1.5401</v>
      </c>
      <c r="U5">
        <v>1.194</v>
      </c>
      <c r="V5" s="1">
        <v>61.064500000000002</v>
      </c>
      <c r="W5" s="1">
        <v>16.323</v>
      </c>
      <c r="X5" s="1">
        <v>30.311299999999999</v>
      </c>
      <c r="Y5" s="1">
        <v>21.238099999999999</v>
      </c>
      <c r="Z5" s="1">
        <v>-3.8800000000000001E-2</v>
      </c>
      <c r="AA5" s="2">
        <v>61.064500000000002</v>
      </c>
      <c r="AB5" s="5">
        <v>137000</v>
      </c>
      <c r="AC5" s="2">
        <v>1.8122</v>
      </c>
    </row>
    <row r="6" spans="1:29">
      <c r="A6">
        <v>2019</v>
      </c>
      <c r="B6" t="s">
        <v>29</v>
      </c>
      <c r="C6" t="s">
        <v>30</v>
      </c>
      <c r="D6">
        <f t="shared" si="0"/>
        <v>0.30799149080366722</v>
      </c>
      <c r="E6" s="2">
        <v>748.54</v>
      </c>
      <c r="F6">
        <v>265595</v>
      </c>
      <c r="G6">
        <f t="shared" si="1"/>
        <v>15.861957650261305</v>
      </c>
      <c r="H6">
        <v>101839</v>
      </c>
      <c r="I6" s="1">
        <v>59531</v>
      </c>
      <c r="J6" s="2">
        <v>2.98</v>
      </c>
      <c r="K6">
        <v>81801</v>
      </c>
      <c r="L6">
        <f t="shared" si="2"/>
        <v>14.405392931567395</v>
      </c>
      <c r="M6" s="1">
        <v>107147</v>
      </c>
      <c r="N6">
        <v>77434</v>
      </c>
      <c r="O6">
        <f t="shared" si="3"/>
        <v>0.29154916319960844</v>
      </c>
      <c r="P6" s="2">
        <v>16066</v>
      </c>
      <c r="Q6" s="2">
        <v>-87876</v>
      </c>
      <c r="R6" s="5">
        <f t="shared" si="4"/>
        <v>93500</v>
      </c>
      <c r="S6" s="5">
        <f t="shared" si="5"/>
        <v>0.61970454545454545</v>
      </c>
      <c r="T6" s="2">
        <v>1.1329</v>
      </c>
      <c r="U6">
        <v>1.0685</v>
      </c>
      <c r="V6" s="1">
        <v>55.560099999999998</v>
      </c>
      <c r="W6" s="1">
        <v>16.2775</v>
      </c>
      <c r="X6" s="1">
        <v>29.634799999999998</v>
      </c>
      <c r="Y6" s="1">
        <v>22.414200000000001</v>
      </c>
      <c r="Z6" s="1">
        <v>0.74139999999999995</v>
      </c>
      <c r="AA6" s="2">
        <v>55.560099999999998</v>
      </c>
      <c r="AB6" s="5">
        <v>132000</v>
      </c>
      <c r="AC6" s="2">
        <v>2.4426000000000001</v>
      </c>
    </row>
    <row r="7" spans="1:29">
      <c r="A7">
        <v>2018</v>
      </c>
      <c r="B7" t="s">
        <v>29</v>
      </c>
      <c r="C7" t="s">
        <v>30</v>
      </c>
      <c r="D7">
        <f t="shared" si="0"/>
        <v>0.31191271800867237</v>
      </c>
      <c r="E7" s="2">
        <v>868.87</v>
      </c>
      <c r="F7">
        <v>229234</v>
      </c>
      <c r="G7">
        <f t="shared" si="1"/>
        <v>6.304518199398057</v>
      </c>
      <c r="H7">
        <v>88186</v>
      </c>
      <c r="I7" s="1">
        <v>48351</v>
      </c>
      <c r="J7" s="2">
        <v>2.3025000000000002</v>
      </c>
      <c r="K7">
        <v>71501</v>
      </c>
      <c r="L7">
        <f t="shared" si="2"/>
        <v>1.378156502998773</v>
      </c>
      <c r="M7" s="1">
        <v>134047</v>
      </c>
      <c r="N7">
        <v>64225</v>
      </c>
      <c r="O7">
        <f t="shared" si="3"/>
        <v>0.28017222576057654</v>
      </c>
      <c r="P7" s="2">
        <v>-46446</v>
      </c>
      <c r="Q7" s="2">
        <v>-17974</v>
      </c>
      <c r="R7" s="5">
        <f t="shared" si="4"/>
        <v>17779</v>
      </c>
      <c r="S7" s="5">
        <f t="shared" si="5"/>
        <v>0.58130894308943093</v>
      </c>
      <c r="T7" s="2">
        <v>1.2761</v>
      </c>
      <c r="U7">
        <v>0.86299999999999999</v>
      </c>
      <c r="V7" s="1">
        <v>36.0702</v>
      </c>
      <c r="W7" s="1">
        <v>12.8826</v>
      </c>
      <c r="X7" s="1">
        <v>20.908200000000001</v>
      </c>
      <c r="Y7" s="1">
        <v>21.092400000000001</v>
      </c>
      <c r="Z7" s="1">
        <v>3.3000000000000002E-2</v>
      </c>
      <c r="AA7" s="2">
        <v>36.0702</v>
      </c>
      <c r="AB7" s="5">
        <v>123000</v>
      </c>
      <c r="AC7" s="2">
        <v>2.1301000000000001</v>
      </c>
    </row>
    <row r="8" spans="1:29">
      <c r="A8">
        <v>2017</v>
      </c>
      <c r="B8" t="s">
        <v>29</v>
      </c>
      <c r="C8" t="s">
        <v>30</v>
      </c>
      <c r="D8">
        <f t="shared" si="0"/>
        <v>0.32706977865784947</v>
      </c>
      <c r="E8" s="2">
        <v>617.59</v>
      </c>
      <c r="F8">
        <v>215639</v>
      </c>
      <c r="G8">
        <f t="shared" si="1"/>
        <v>-7.7342061913013733</v>
      </c>
      <c r="H8">
        <v>84263</v>
      </c>
      <c r="I8" s="1">
        <v>45687</v>
      </c>
      <c r="J8" s="2">
        <v>2.0775000000000001</v>
      </c>
      <c r="K8">
        <v>70529</v>
      </c>
      <c r="L8">
        <f t="shared" si="2"/>
        <v>-14.496829803484189</v>
      </c>
      <c r="M8" s="1">
        <v>128249</v>
      </c>
      <c r="N8">
        <v>66231</v>
      </c>
      <c r="O8">
        <f t="shared" si="3"/>
        <v>0.30713831913522138</v>
      </c>
      <c r="P8" s="2">
        <v>-45977</v>
      </c>
      <c r="Q8" s="2">
        <v>-20890</v>
      </c>
      <c r="R8" s="5">
        <f t="shared" si="4"/>
        <v>20254</v>
      </c>
      <c r="S8" s="5">
        <f t="shared" si="5"/>
        <v>0.60800862068965522</v>
      </c>
      <c r="T8" s="2">
        <v>1.3527</v>
      </c>
      <c r="U8">
        <v>0.67859999999999998</v>
      </c>
      <c r="V8" s="1">
        <v>35.623699999999999</v>
      </c>
      <c r="W8" s="1">
        <v>14.202400000000001</v>
      </c>
      <c r="X8" s="1">
        <v>22.4312</v>
      </c>
      <c r="Y8" s="1">
        <v>21.186800000000002</v>
      </c>
      <c r="Z8" s="1">
        <v>-0.59009999999999996</v>
      </c>
      <c r="AA8" s="2">
        <v>38.190600000000003</v>
      </c>
      <c r="AB8" s="5">
        <v>116000</v>
      </c>
      <c r="AC8" s="2">
        <v>1.2616000000000001</v>
      </c>
    </row>
    <row r="9" spans="1:29">
      <c r="A9">
        <v>2016</v>
      </c>
      <c r="B9" t="s">
        <v>29</v>
      </c>
      <c r="C9" t="s">
        <v>30</v>
      </c>
      <c r="D9">
        <f t="shared" si="0"/>
        <v>0.35293840788995146</v>
      </c>
      <c r="E9" s="2">
        <v>586.86</v>
      </c>
      <c r="F9">
        <v>233715</v>
      </c>
      <c r="G9">
        <f t="shared" si="1"/>
        <v>27.856341803659834</v>
      </c>
      <c r="H9">
        <v>93626</v>
      </c>
      <c r="I9" s="1">
        <v>53394</v>
      </c>
      <c r="J9" s="2">
        <v>2.3050000000000002</v>
      </c>
      <c r="K9">
        <v>82487</v>
      </c>
      <c r="L9">
        <f t="shared" si="2"/>
        <v>36.457178778805279</v>
      </c>
      <c r="M9" s="1">
        <v>119355</v>
      </c>
      <c r="N9">
        <v>81266</v>
      </c>
      <c r="O9">
        <f t="shared" si="3"/>
        <v>0.34771409622831229</v>
      </c>
      <c r="P9" s="2">
        <v>-56274</v>
      </c>
      <c r="Q9" s="2">
        <v>-17716</v>
      </c>
      <c r="R9" s="5">
        <f t="shared" si="4"/>
        <v>24992</v>
      </c>
      <c r="S9" s="5">
        <f t="shared" si="5"/>
        <v>0.7498818181818182</v>
      </c>
      <c r="T9" s="2">
        <v>1.1088</v>
      </c>
      <c r="U9">
        <v>0.53900000000000003</v>
      </c>
      <c r="V9" s="1">
        <v>44.735500000000002</v>
      </c>
      <c r="W9" s="1">
        <v>18.389900000000001</v>
      </c>
      <c r="X9" s="1">
        <v>30.920100000000001</v>
      </c>
      <c r="Y9" s="1">
        <v>22.845800000000001</v>
      </c>
      <c r="Z9" s="1">
        <v>0.97430000000000005</v>
      </c>
      <c r="AA9" s="2">
        <v>48.387799999999999</v>
      </c>
      <c r="AB9" s="5">
        <v>110000</v>
      </c>
      <c r="AC9" s="2">
        <v>0.1186</v>
      </c>
    </row>
    <row r="10" spans="1:29">
      <c r="A10">
        <v>2015</v>
      </c>
      <c r="B10" t="s">
        <v>29</v>
      </c>
      <c r="C10" t="s">
        <v>30</v>
      </c>
      <c r="D10">
        <f t="shared" si="0"/>
        <v>0.3306928526491425</v>
      </c>
      <c r="E10" s="2">
        <v>647.36</v>
      </c>
      <c r="F10">
        <v>182795</v>
      </c>
      <c r="G10">
        <f t="shared" si="1"/>
        <v>6.9539523725937524</v>
      </c>
      <c r="H10">
        <v>70537</v>
      </c>
      <c r="I10" s="1">
        <v>39510</v>
      </c>
      <c r="J10" s="2">
        <v>1.6125</v>
      </c>
      <c r="K10">
        <v>60449</v>
      </c>
      <c r="L10">
        <f t="shared" si="2"/>
        <v>8.4170313508860062</v>
      </c>
      <c r="M10" s="1">
        <v>111547</v>
      </c>
      <c r="N10">
        <v>59713</v>
      </c>
      <c r="O10">
        <f t="shared" si="3"/>
        <v>0.32666648431302825</v>
      </c>
      <c r="P10" s="2">
        <v>-22579</v>
      </c>
      <c r="Q10" s="2">
        <v>-37549</v>
      </c>
      <c r="R10" s="5">
        <f t="shared" si="4"/>
        <v>37134</v>
      </c>
      <c r="S10" s="5">
        <f t="shared" si="5"/>
        <v>0.62318556701030925</v>
      </c>
      <c r="T10" s="2">
        <v>1.0801000000000001</v>
      </c>
      <c r="U10">
        <v>0.31640000000000001</v>
      </c>
      <c r="V10" s="1">
        <v>35.420099999999998</v>
      </c>
      <c r="W10" s="1">
        <v>17.042000000000002</v>
      </c>
      <c r="X10" s="1">
        <v>28.1142</v>
      </c>
      <c r="Y10" s="1">
        <v>21.6144</v>
      </c>
      <c r="Z10" s="1">
        <v>0.30320000000000003</v>
      </c>
      <c r="AA10" s="2">
        <v>38.438000000000002</v>
      </c>
      <c r="AB10" s="5">
        <v>97000</v>
      </c>
      <c r="AC10" s="2">
        <v>1.6222000000000001</v>
      </c>
    </row>
    <row r="11" spans="1:29">
      <c r="A11">
        <v>2014</v>
      </c>
      <c r="B11" t="s">
        <v>29</v>
      </c>
      <c r="C11" t="s">
        <v>30</v>
      </c>
      <c r="D11">
        <f t="shared" si="0"/>
        <v>0.32623017962670409</v>
      </c>
      <c r="E11" s="2">
        <v>504.79</v>
      </c>
      <c r="F11">
        <v>170910</v>
      </c>
      <c r="G11">
        <f t="shared" si="1"/>
        <v>9.2020855163953197</v>
      </c>
      <c r="H11">
        <v>64304</v>
      </c>
      <c r="I11" s="1">
        <v>37037</v>
      </c>
      <c r="J11" s="2">
        <v>1.42</v>
      </c>
      <c r="K11">
        <v>55756</v>
      </c>
      <c r="L11">
        <f t="shared" si="2"/>
        <v>-4.7199152397552897</v>
      </c>
      <c r="M11" s="1">
        <v>123549</v>
      </c>
      <c r="N11">
        <v>53666</v>
      </c>
      <c r="O11">
        <f t="shared" si="3"/>
        <v>0.31400152126850389</v>
      </c>
      <c r="P11" s="2">
        <v>-33774</v>
      </c>
      <c r="Q11" s="2">
        <v>-16379</v>
      </c>
      <c r="R11" s="5">
        <f t="shared" si="4"/>
        <v>19892</v>
      </c>
      <c r="S11" s="5">
        <f t="shared" si="5"/>
        <v>0.66061611374407581</v>
      </c>
      <c r="T11" s="2">
        <v>1.6786000000000001</v>
      </c>
      <c r="U11">
        <v>0.13730000000000001</v>
      </c>
      <c r="V11" s="1">
        <v>29.977599999999999</v>
      </c>
      <c r="W11" s="1">
        <v>17.892299999999999</v>
      </c>
      <c r="X11" s="1">
        <v>26.359200000000001</v>
      </c>
      <c r="Y11" s="1">
        <v>21.670500000000001</v>
      </c>
      <c r="Z11" s="1">
        <v>0.1363</v>
      </c>
      <c r="AA11" s="2">
        <v>31.442499999999999</v>
      </c>
      <c r="AB11" s="5">
        <v>84400</v>
      </c>
      <c r="AC11" s="2">
        <v>1.4648000000000001</v>
      </c>
    </row>
    <row r="12" spans="1:29">
      <c r="A12">
        <v>2013</v>
      </c>
      <c r="B12" t="s">
        <v>29</v>
      </c>
      <c r="C12" t="s">
        <v>30</v>
      </c>
      <c r="D12">
        <f t="shared" si="0"/>
        <v>0.37389781991974852</v>
      </c>
      <c r="E12" s="2">
        <v>500.61</v>
      </c>
      <c r="F12">
        <v>156508</v>
      </c>
      <c r="G12">
        <f t="shared" si="1"/>
        <v>44.581474193756975</v>
      </c>
      <c r="H12">
        <v>68662</v>
      </c>
      <c r="I12" s="1">
        <v>41733</v>
      </c>
      <c r="J12" s="2">
        <v>1.5774999999999999</v>
      </c>
      <c r="K12">
        <v>58518</v>
      </c>
      <c r="L12">
        <f t="shared" si="2"/>
        <v>64.35793731041457</v>
      </c>
      <c r="M12" s="1">
        <v>118210</v>
      </c>
      <c r="N12">
        <v>50856</v>
      </c>
      <c r="O12">
        <f t="shared" si="3"/>
        <v>0.32494185600736064</v>
      </c>
      <c r="P12" s="2">
        <v>-48227</v>
      </c>
      <c r="Q12" s="2">
        <v>-1698</v>
      </c>
      <c r="R12" s="5">
        <f t="shared" si="4"/>
        <v>2629</v>
      </c>
      <c r="S12" s="5">
        <f t="shared" si="5"/>
        <v>0.76896189224704337</v>
      </c>
      <c r="T12" s="2">
        <v>1.4958</v>
      </c>
      <c r="U12">
        <v>0</v>
      </c>
      <c r="V12" s="1">
        <v>35.304099999999998</v>
      </c>
      <c r="W12" s="1">
        <v>23.703299999999999</v>
      </c>
      <c r="X12" s="1">
        <v>35.304099999999998</v>
      </c>
      <c r="Y12" s="1">
        <v>26.665099999999999</v>
      </c>
      <c r="Z12" s="1">
        <v>0.33939999999999998</v>
      </c>
      <c r="AA12" s="2">
        <v>36.980600000000003</v>
      </c>
      <c r="AB12" s="5">
        <v>76100</v>
      </c>
      <c r="AC12" s="2">
        <v>2.0693000000000001</v>
      </c>
    </row>
    <row r="13" spans="1:29">
      <c r="A13">
        <v>2012</v>
      </c>
      <c r="B13" t="s">
        <v>29</v>
      </c>
      <c r="C13" t="s">
        <v>30</v>
      </c>
      <c r="D13">
        <f t="shared" si="0"/>
        <v>0.3289083501926115</v>
      </c>
      <c r="E13" s="2">
        <v>376.4</v>
      </c>
      <c r="F13">
        <v>108249</v>
      </c>
      <c r="G13">
        <f t="shared" si="1"/>
        <v>65.962437715599847</v>
      </c>
      <c r="H13">
        <v>43818</v>
      </c>
      <c r="I13" s="1">
        <v>25922</v>
      </c>
      <c r="J13" s="2">
        <v>0.98860000000000003</v>
      </c>
      <c r="K13">
        <v>35604</v>
      </c>
      <c r="L13">
        <f t="shared" si="2"/>
        <v>83.412322274881518</v>
      </c>
      <c r="M13" s="1">
        <v>76615</v>
      </c>
      <c r="N13">
        <v>37529</v>
      </c>
      <c r="O13">
        <f t="shared" si="3"/>
        <v>0.3466914244011492</v>
      </c>
      <c r="P13" s="2">
        <v>-40419</v>
      </c>
      <c r="Q13" s="2">
        <v>1444</v>
      </c>
      <c r="R13" s="5">
        <f t="shared" si="4"/>
        <v>-2890</v>
      </c>
      <c r="S13" s="5">
        <f t="shared" si="5"/>
        <v>0.56246445497630326</v>
      </c>
      <c r="T13" s="2">
        <v>1.6084000000000001</v>
      </c>
      <c r="U13">
        <v>0</v>
      </c>
      <c r="V13" s="1">
        <v>33.834099999999999</v>
      </c>
      <c r="W13" s="1">
        <v>22.275300000000001</v>
      </c>
      <c r="X13" s="1">
        <v>33.834099999999999</v>
      </c>
      <c r="Y13" s="1">
        <v>23.9466</v>
      </c>
      <c r="Z13" s="1">
        <v>0.62780000000000002</v>
      </c>
      <c r="AA13" s="2">
        <v>35.911499999999997</v>
      </c>
      <c r="AB13" s="5">
        <v>63300</v>
      </c>
      <c r="AC13" s="2">
        <v>3.1568000000000001</v>
      </c>
    </row>
    <row r="14" spans="1:29">
      <c r="A14">
        <v>2011</v>
      </c>
      <c r="B14" t="s">
        <v>29</v>
      </c>
      <c r="C14" t="s">
        <v>30</v>
      </c>
      <c r="D14">
        <f t="shared" si="0"/>
        <v>0.29761594480643927</v>
      </c>
      <c r="E14" s="2">
        <v>296.89</v>
      </c>
      <c r="F14">
        <v>65225</v>
      </c>
      <c r="G14">
        <f t="shared" si="1"/>
        <v>52.021908868430259</v>
      </c>
      <c r="H14">
        <v>25684</v>
      </c>
      <c r="I14" s="1">
        <v>14013</v>
      </c>
      <c r="J14" s="2">
        <v>0.54110000000000003</v>
      </c>
      <c r="K14">
        <v>19412</v>
      </c>
      <c r="L14">
        <f t="shared" si="2"/>
        <v>55.619688953022298</v>
      </c>
      <c r="M14" s="1">
        <v>47791</v>
      </c>
      <c r="N14">
        <v>18595</v>
      </c>
      <c r="O14">
        <f t="shared" si="3"/>
        <v>0.28509007282483712</v>
      </c>
      <c r="P14" s="2">
        <v>-13854</v>
      </c>
      <c r="Q14" s="2">
        <v>1257</v>
      </c>
      <c r="R14" s="5">
        <f t="shared" si="4"/>
        <v>4741</v>
      </c>
      <c r="S14" s="5">
        <f t="shared" si="5"/>
        <v>0.39295546558704453</v>
      </c>
      <c r="T14" s="2">
        <v>2.0112999999999999</v>
      </c>
      <c r="U14">
        <v>0</v>
      </c>
      <c r="V14" s="1">
        <v>29.321400000000001</v>
      </c>
      <c r="W14" s="1">
        <v>18.638500000000001</v>
      </c>
      <c r="X14" s="1">
        <v>29.321400000000001</v>
      </c>
      <c r="Y14" s="1">
        <v>21.484100000000002</v>
      </c>
      <c r="Z14" s="1">
        <v>0.28570000000000001</v>
      </c>
      <c r="AA14" s="2">
        <v>30.001300000000001</v>
      </c>
      <c r="AB14" s="5">
        <v>49400</v>
      </c>
      <c r="AC14" s="2">
        <v>1.64</v>
      </c>
    </row>
    <row r="15" spans="1:29">
      <c r="A15">
        <v>2010</v>
      </c>
      <c r="B15" t="s">
        <v>29</v>
      </c>
      <c r="C15" t="s">
        <v>30</v>
      </c>
      <c r="D15">
        <f t="shared" si="0"/>
        <v>0.29073534553082392</v>
      </c>
      <c r="E15" s="2">
        <v>189.8</v>
      </c>
      <c r="F15">
        <v>42905</v>
      </c>
      <c r="H15">
        <v>17222</v>
      </c>
      <c r="I15" s="1">
        <v>8235</v>
      </c>
      <c r="J15" s="2">
        <v>0.32429999999999998</v>
      </c>
      <c r="K15">
        <v>12474</v>
      </c>
      <c r="M15" s="1">
        <v>31640</v>
      </c>
      <c r="N15">
        <v>10159</v>
      </c>
      <c r="O15">
        <f t="shared" si="3"/>
        <v>0.23677893019461602</v>
      </c>
      <c r="P15" s="2">
        <v>-17434</v>
      </c>
      <c r="Q15" s="2">
        <v>663</v>
      </c>
      <c r="R15" s="5">
        <f t="shared" si="4"/>
        <v>-7275</v>
      </c>
      <c r="S15" s="5">
        <f t="shared" si="5"/>
        <v>0.33896739130434783</v>
      </c>
      <c r="T15" s="2">
        <v>2.7425000000000002</v>
      </c>
      <c r="U15">
        <v>0</v>
      </c>
      <c r="V15" s="1">
        <v>26.027200000000001</v>
      </c>
      <c r="W15" s="1">
        <v>17.336500000000001</v>
      </c>
      <c r="X15" s="1">
        <v>26.027200000000001</v>
      </c>
      <c r="Y15" s="1">
        <v>19.1936</v>
      </c>
      <c r="Z15" s="1">
        <v>0.35499999999999998</v>
      </c>
      <c r="AA15" s="2">
        <v>26.405200000000001</v>
      </c>
      <c r="AB15" s="5">
        <v>36800</v>
      </c>
      <c r="AC15" s="2">
        <v>-0.35549999999999998</v>
      </c>
    </row>
    <row r="16" spans="1:29">
      <c r="E16" s="2"/>
      <c r="R16" s="5"/>
      <c r="S16" s="5"/>
    </row>
    <row r="17" spans="1:29">
      <c r="A17">
        <v>2023</v>
      </c>
      <c r="B17" t="s">
        <v>31</v>
      </c>
      <c r="C17" t="s">
        <v>30</v>
      </c>
      <c r="D17">
        <f t="shared" si="0"/>
        <v>0.49348363342916224</v>
      </c>
      <c r="E17" s="2">
        <v>1787.73</v>
      </c>
      <c r="F17">
        <v>198270</v>
      </c>
      <c r="G17">
        <f t="shared" si="1"/>
        <v>17.956070629670172</v>
      </c>
      <c r="H17">
        <v>135620</v>
      </c>
      <c r="I17" s="1">
        <v>72738</v>
      </c>
      <c r="J17" s="2">
        <v>9.65</v>
      </c>
      <c r="K17">
        <v>97843</v>
      </c>
      <c r="L17">
        <f t="shared" si="2"/>
        <v>19.902698463272948</v>
      </c>
      <c r="M17" s="1">
        <v>166542</v>
      </c>
      <c r="N17">
        <v>89035</v>
      </c>
      <c r="O17">
        <f t="shared" si="3"/>
        <v>0.44905936349422504</v>
      </c>
      <c r="P17" s="2">
        <v>-30311</v>
      </c>
      <c r="Q17" s="2">
        <v>-58876</v>
      </c>
      <c r="R17" s="5">
        <f t="shared" si="4"/>
        <v>58724</v>
      </c>
      <c r="S17" s="5">
        <f t="shared" si="5"/>
        <v>0.44272850678733033</v>
      </c>
      <c r="T17" s="2">
        <v>1.7846</v>
      </c>
      <c r="U17">
        <v>0.2989</v>
      </c>
      <c r="V17" s="1">
        <v>43.6755</v>
      </c>
      <c r="W17" s="1">
        <v>19.937000000000001</v>
      </c>
      <c r="X17" s="1">
        <v>34.057499999999997</v>
      </c>
      <c r="Y17" s="1">
        <v>36.686300000000003</v>
      </c>
      <c r="Z17" s="1">
        <v>1.2643</v>
      </c>
      <c r="AA17" s="2">
        <v>82.920699999999997</v>
      </c>
      <c r="AB17" s="5">
        <v>221000</v>
      </c>
      <c r="AC17" s="2">
        <v>8.0028000000000006</v>
      </c>
    </row>
    <row r="18" spans="1:29">
      <c r="A18">
        <v>2022</v>
      </c>
      <c r="B18" t="s">
        <v>31</v>
      </c>
      <c r="C18" t="s">
        <v>30</v>
      </c>
      <c r="D18">
        <f t="shared" si="0"/>
        <v>0.48547189567369475</v>
      </c>
      <c r="E18" s="2">
        <v>2525.08</v>
      </c>
      <c r="F18">
        <v>168088</v>
      </c>
      <c r="G18">
        <f t="shared" si="1"/>
        <v>17.531727441177502</v>
      </c>
      <c r="H18">
        <v>115856</v>
      </c>
      <c r="I18" s="1">
        <v>61271</v>
      </c>
      <c r="J18" s="2">
        <v>8.0500000000000007</v>
      </c>
      <c r="K18">
        <v>81602</v>
      </c>
      <c r="L18">
        <f t="shared" si="2"/>
        <v>24.10006843586039</v>
      </c>
      <c r="M18" s="1">
        <v>141988</v>
      </c>
      <c r="N18">
        <v>76740</v>
      </c>
      <c r="O18">
        <f t="shared" si="3"/>
        <v>0.4565465708438437</v>
      </c>
      <c r="P18" s="2">
        <v>-27577</v>
      </c>
      <c r="Q18" s="2">
        <v>-48486</v>
      </c>
      <c r="R18" s="5">
        <f t="shared" si="4"/>
        <v>49163</v>
      </c>
      <c r="S18" s="5">
        <f t="shared" si="5"/>
        <v>0.45083977900552485</v>
      </c>
      <c r="T18" s="2">
        <v>2.08</v>
      </c>
      <c r="U18">
        <v>0.40949999999999998</v>
      </c>
      <c r="V18" s="1">
        <v>43.152200000000001</v>
      </c>
      <c r="W18" s="1">
        <v>18.3568</v>
      </c>
      <c r="X18" s="1">
        <v>31.901700000000002</v>
      </c>
      <c r="Y18" s="1">
        <v>36.451700000000002</v>
      </c>
      <c r="Z18" s="1">
        <v>1.4886999999999999</v>
      </c>
      <c r="AA18" s="2">
        <v>72.529799999999994</v>
      </c>
      <c r="AB18" s="5">
        <v>181000</v>
      </c>
      <c r="AC18" s="2">
        <v>4.6978999999999997</v>
      </c>
    </row>
    <row r="19" spans="1:29">
      <c r="A19">
        <v>2021</v>
      </c>
      <c r="B19" t="s">
        <v>31</v>
      </c>
      <c r="C19" t="s">
        <v>30</v>
      </c>
      <c r="D19">
        <f t="shared" si="0"/>
        <v>0.45977694647414608</v>
      </c>
      <c r="E19" s="2">
        <v>1681.61</v>
      </c>
      <c r="F19">
        <v>143015</v>
      </c>
      <c r="G19">
        <f t="shared" si="1"/>
        <v>13.645574247276372</v>
      </c>
      <c r="H19">
        <v>96937</v>
      </c>
      <c r="I19" s="1">
        <v>44281</v>
      </c>
      <c r="J19" s="2">
        <v>5.76</v>
      </c>
      <c r="K19">
        <v>65755</v>
      </c>
      <c r="L19">
        <f t="shared" si="2"/>
        <v>20.340037700627732</v>
      </c>
      <c r="M19" s="1">
        <v>118304</v>
      </c>
      <c r="N19">
        <v>60675</v>
      </c>
      <c r="O19">
        <f t="shared" si="3"/>
        <v>0.42425619690242283</v>
      </c>
      <c r="P19" s="2">
        <v>-12223</v>
      </c>
      <c r="Q19" s="2">
        <v>-46031</v>
      </c>
      <c r="R19" s="5">
        <f t="shared" si="4"/>
        <v>48452</v>
      </c>
      <c r="S19" s="5">
        <f t="shared" si="5"/>
        <v>0.40340490797546014</v>
      </c>
      <c r="T19" s="2">
        <v>2.5158</v>
      </c>
      <c r="U19">
        <v>0.5353</v>
      </c>
      <c r="V19" s="1">
        <v>37.4298</v>
      </c>
      <c r="W19" s="1">
        <v>14.696099999999999</v>
      </c>
      <c r="X19" s="1">
        <v>24.8935</v>
      </c>
      <c r="Y19" s="1">
        <v>30.962499999999999</v>
      </c>
      <c r="Z19" s="1">
        <v>0.9526</v>
      </c>
      <c r="AA19" s="2">
        <v>65.200599999999994</v>
      </c>
      <c r="AB19" s="5">
        <v>163000</v>
      </c>
      <c r="AC19" s="2">
        <v>1.2336</v>
      </c>
    </row>
    <row r="20" spans="1:29">
      <c r="A20">
        <v>2020</v>
      </c>
      <c r="B20" t="s">
        <v>31</v>
      </c>
      <c r="C20" t="s">
        <v>30</v>
      </c>
      <c r="D20">
        <f t="shared" si="0"/>
        <v>0.43419975683987189</v>
      </c>
      <c r="E20" s="2">
        <v>1203.06</v>
      </c>
      <c r="F20">
        <v>125843</v>
      </c>
      <c r="G20">
        <f t="shared" si="1"/>
        <v>14.029539688292857</v>
      </c>
      <c r="H20">
        <v>82933</v>
      </c>
      <c r="I20" s="1">
        <v>39240</v>
      </c>
      <c r="J20" s="2">
        <v>5.0599999999999996</v>
      </c>
      <c r="K20">
        <v>54641</v>
      </c>
      <c r="L20">
        <f t="shared" si="2"/>
        <v>20.56973896158345</v>
      </c>
      <c r="M20" s="1">
        <v>102330</v>
      </c>
      <c r="N20">
        <v>52185</v>
      </c>
      <c r="O20">
        <f t="shared" si="3"/>
        <v>0.41468337531686306</v>
      </c>
      <c r="P20" s="2">
        <v>-15773</v>
      </c>
      <c r="Q20" s="2">
        <v>-36887</v>
      </c>
      <c r="R20" s="5">
        <f t="shared" si="4"/>
        <v>36412</v>
      </c>
      <c r="S20" s="5">
        <f t="shared" si="5"/>
        <v>0.37945138888888891</v>
      </c>
      <c r="T20" s="2">
        <v>2.5287999999999999</v>
      </c>
      <c r="U20">
        <v>0.70530000000000004</v>
      </c>
      <c r="V20" s="1">
        <v>38.346499999999999</v>
      </c>
      <c r="W20" s="1">
        <v>13.6937</v>
      </c>
      <c r="X20" s="1">
        <v>23.22</v>
      </c>
      <c r="Y20" s="1">
        <v>31.181699999999999</v>
      </c>
      <c r="Z20" s="1">
        <v>0.79679999999999995</v>
      </c>
      <c r="AA20" s="2">
        <v>74.6661</v>
      </c>
      <c r="AB20" s="5">
        <v>144000</v>
      </c>
      <c r="AC20" s="2">
        <v>1.8122</v>
      </c>
    </row>
    <row r="21" spans="1:29">
      <c r="A21">
        <v>2019</v>
      </c>
      <c r="B21" t="s">
        <v>31</v>
      </c>
      <c r="C21" t="s">
        <v>30</v>
      </c>
      <c r="D21">
        <f t="shared" si="0"/>
        <v>0.41064697354113811</v>
      </c>
      <c r="E21" s="2">
        <v>779.67</v>
      </c>
      <c r="F21">
        <v>110360</v>
      </c>
      <c r="G21">
        <f t="shared" si="1"/>
        <v>14.278613662486661</v>
      </c>
      <c r="H21">
        <v>72007</v>
      </c>
      <c r="I21" s="1">
        <v>16571</v>
      </c>
      <c r="J21" s="2">
        <v>2.13</v>
      </c>
      <c r="K21">
        <v>45319</v>
      </c>
      <c r="L21">
        <f t="shared" si="2"/>
        <v>19.882019945506979</v>
      </c>
      <c r="M21" s="1">
        <v>82718</v>
      </c>
      <c r="N21">
        <v>43884</v>
      </c>
      <c r="O21">
        <f t="shared" si="3"/>
        <v>0.39764407393983325</v>
      </c>
      <c r="P21" s="2">
        <v>-6061</v>
      </c>
      <c r="Q21" s="2">
        <v>-33590</v>
      </c>
      <c r="R21" s="5">
        <f t="shared" si="4"/>
        <v>37823</v>
      </c>
      <c r="S21" s="5">
        <f t="shared" si="5"/>
        <v>0.34594656488549619</v>
      </c>
      <c r="T21" s="2">
        <v>2.9007999999999998</v>
      </c>
      <c r="U21">
        <v>0.92169999999999996</v>
      </c>
      <c r="V21" s="1">
        <v>20.033100000000001</v>
      </c>
      <c r="W21" s="1">
        <v>6.4017999999999997</v>
      </c>
      <c r="X21" s="1">
        <v>10.6937</v>
      </c>
      <c r="Y21" s="1">
        <v>15.0154</v>
      </c>
      <c r="Z21" s="1">
        <v>0.13170000000000001</v>
      </c>
      <c r="AA21" s="2">
        <v>42.509399999999999</v>
      </c>
      <c r="AB21" s="5">
        <v>131000</v>
      </c>
      <c r="AC21" s="2">
        <v>2.4426000000000001</v>
      </c>
    </row>
    <row r="22" spans="1:29">
      <c r="A22">
        <v>2018</v>
      </c>
      <c r="B22" t="s">
        <v>31</v>
      </c>
      <c r="C22" t="s">
        <v>30</v>
      </c>
      <c r="D22">
        <f t="shared" si="0"/>
        <v>0.39145292064905612</v>
      </c>
      <c r="E22" s="2">
        <v>659.91</v>
      </c>
      <c r="F22">
        <v>96571</v>
      </c>
      <c r="G22">
        <f t="shared" si="1"/>
        <v>5.9426903920837271</v>
      </c>
      <c r="H22">
        <v>62310</v>
      </c>
      <c r="I22" s="1">
        <v>25489</v>
      </c>
      <c r="J22" s="2">
        <v>3.25</v>
      </c>
      <c r="K22">
        <v>37803</v>
      </c>
      <c r="L22">
        <f t="shared" si="2"/>
        <v>13.420342034203415</v>
      </c>
      <c r="M22" s="1">
        <v>87711</v>
      </c>
      <c r="N22">
        <v>39507</v>
      </c>
      <c r="O22">
        <f t="shared" si="3"/>
        <v>0.40909796936968656</v>
      </c>
      <c r="P22" s="2">
        <v>-46781</v>
      </c>
      <c r="Q22" s="2">
        <v>8408</v>
      </c>
      <c r="R22" s="5">
        <f t="shared" si="4"/>
        <v>-7274</v>
      </c>
      <c r="S22" s="5">
        <f t="shared" si="5"/>
        <v>0.30486290322580645</v>
      </c>
      <c r="T22" s="2">
        <v>2.9186000000000001</v>
      </c>
      <c r="U22">
        <v>0.98270000000000002</v>
      </c>
      <c r="V22" s="1">
        <v>29.060199999999998</v>
      </c>
      <c r="W22" s="1">
        <v>10.1829</v>
      </c>
      <c r="X22" s="1">
        <v>15.5626</v>
      </c>
      <c r="Y22" s="1">
        <v>26.394100000000002</v>
      </c>
      <c r="Z22" s="1">
        <v>0.88870000000000005</v>
      </c>
      <c r="AA22" s="2">
        <v>59.998100000000001</v>
      </c>
      <c r="AB22" s="5">
        <v>124000</v>
      </c>
      <c r="AC22" s="2">
        <v>2.1301000000000001</v>
      </c>
    </row>
    <row r="23" spans="1:29">
      <c r="A23">
        <v>2017</v>
      </c>
      <c r="B23" t="s">
        <v>31</v>
      </c>
      <c r="C23" t="s">
        <v>30</v>
      </c>
      <c r="D23">
        <f t="shared" si="0"/>
        <v>0.36564495249797047</v>
      </c>
      <c r="E23" s="2">
        <v>483.16</v>
      </c>
      <c r="F23">
        <v>91154</v>
      </c>
      <c r="G23">
        <f t="shared" si="1"/>
        <v>-2.5924342808292367</v>
      </c>
      <c r="H23">
        <v>58374</v>
      </c>
      <c r="I23" s="1">
        <v>20539</v>
      </c>
      <c r="J23" s="2">
        <v>2.56</v>
      </c>
      <c r="K23">
        <v>33330</v>
      </c>
      <c r="L23">
        <f t="shared" si="2"/>
        <v>5.4213056680161964</v>
      </c>
      <c r="M23" s="1">
        <v>71997</v>
      </c>
      <c r="N23">
        <v>33325</v>
      </c>
      <c r="O23">
        <f t="shared" si="3"/>
        <v>0.36559010026987299</v>
      </c>
      <c r="P23" s="2">
        <v>-23950</v>
      </c>
      <c r="Q23" s="2">
        <v>-8393</v>
      </c>
      <c r="R23" s="5">
        <f t="shared" si="4"/>
        <v>9375</v>
      </c>
      <c r="S23" s="5">
        <f t="shared" si="5"/>
        <v>0.29236842105263156</v>
      </c>
      <c r="T23" s="2">
        <v>2.3529</v>
      </c>
      <c r="U23">
        <v>0.74250000000000005</v>
      </c>
      <c r="V23" s="1">
        <v>28.5276</v>
      </c>
      <c r="W23" s="1">
        <v>10.616199999999999</v>
      </c>
      <c r="X23" s="1">
        <v>18.248100000000001</v>
      </c>
      <c r="Y23" s="1">
        <v>22.5322</v>
      </c>
      <c r="Z23" s="1">
        <v>0.24349999999999999</v>
      </c>
      <c r="AA23" s="2">
        <v>40.758499999999998</v>
      </c>
      <c r="AB23" s="5">
        <v>114000</v>
      </c>
      <c r="AC23" s="2">
        <v>1.2616000000000001</v>
      </c>
    </row>
    <row r="24" spans="1:29">
      <c r="A24">
        <v>2016</v>
      </c>
      <c r="B24" t="s">
        <v>31</v>
      </c>
      <c r="C24" t="s">
        <v>30</v>
      </c>
      <c r="D24">
        <f t="shared" si="0"/>
        <v>0.33784996794186795</v>
      </c>
      <c r="E24" s="2">
        <v>443.17</v>
      </c>
      <c r="F24">
        <v>93580</v>
      </c>
      <c r="G24">
        <f t="shared" si="1"/>
        <v>7.7700874091647165</v>
      </c>
      <c r="H24">
        <v>60542</v>
      </c>
      <c r="I24" s="1">
        <v>12193</v>
      </c>
      <c r="J24" s="2">
        <v>1.48</v>
      </c>
      <c r="K24">
        <v>31616</v>
      </c>
      <c r="L24">
        <f t="shared" si="2"/>
        <v>-4.1096721361196238</v>
      </c>
      <c r="M24" s="1">
        <v>80083</v>
      </c>
      <c r="N24">
        <v>29668</v>
      </c>
      <c r="O24">
        <f t="shared" si="3"/>
        <v>0.31703355417824319</v>
      </c>
      <c r="P24" s="2">
        <v>-23001</v>
      </c>
      <c r="Q24" s="2">
        <v>-9668</v>
      </c>
      <c r="R24" s="5">
        <f t="shared" si="4"/>
        <v>6667</v>
      </c>
      <c r="S24" s="5">
        <f t="shared" si="5"/>
        <v>0.26793220338983048</v>
      </c>
      <c r="T24" s="2">
        <v>2.4733999999999998</v>
      </c>
      <c r="U24">
        <v>0.44069999999999998</v>
      </c>
      <c r="V24" s="1">
        <v>15.2255</v>
      </c>
      <c r="W24" s="1">
        <v>6.9885000000000002</v>
      </c>
      <c r="X24" s="1">
        <v>11.3012</v>
      </c>
      <c r="Y24" s="1">
        <v>13.029500000000001</v>
      </c>
      <c r="Z24" s="1">
        <v>-0.34250000000000003</v>
      </c>
      <c r="AA24" s="2">
        <v>20.911000000000001</v>
      </c>
      <c r="AB24" s="5">
        <v>118000</v>
      </c>
      <c r="AC24" s="2">
        <v>0.1186</v>
      </c>
    </row>
    <row r="25" spans="1:29">
      <c r="A25">
        <v>2015</v>
      </c>
      <c r="B25" t="s">
        <v>31</v>
      </c>
      <c r="C25" t="s">
        <v>30</v>
      </c>
      <c r="D25">
        <f t="shared" si="0"/>
        <v>0.37970587219144797</v>
      </c>
      <c r="E25" s="2">
        <v>382.88</v>
      </c>
      <c r="F25">
        <v>86833</v>
      </c>
      <c r="G25">
        <f t="shared" si="1"/>
        <v>11.540289534868787</v>
      </c>
      <c r="H25">
        <v>59755</v>
      </c>
      <c r="I25" s="1">
        <v>22074</v>
      </c>
      <c r="J25" s="2">
        <v>2.63</v>
      </c>
      <c r="K25">
        <v>32971</v>
      </c>
      <c r="L25">
        <f t="shared" si="2"/>
        <v>8.0343392640650038</v>
      </c>
      <c r="M25" s="1">
        <v>89784</v>
      </c>
      <c r="N25">
        <v>32502</v>
      </c>
      <c r="O25">
        <f t="shared" si="3"/>
        <v>0.37430469982610298</v>
      </c>
      <c r="P25" s="2">
        <v>-18833</v>
      </c>
      <c r="Q25" s="2">
        <v>-8665</v>
      </c>
      <c r="R25" s="5">
        <f t="shared" si="4"/>
        <v>13669</v>
      </c>
      <c r="S25" s="5">
        <f t="shared" si="5"/>
        <v>0.25758593749999997</v>
      </c>
      <c r="T25" s="2">
        <v>2.504</v>
      </c>
      <c r="U25">
        <v>0.25219999999999998</v>
      </c>
      <c r="V25" s="1">
        <v>24.585699999999999</v>
      </c>
      <c r="W25" s="1">
        <v>12.805099999999999</v>
      </c>
      <c r="X25" s="1">
        <v>19.9893</v>
      </c>
      <c r="Y25" s="1">
        <v>25.421199999999999</v>
      </c>
      <c r="Z25" s="1">
        <v>0.31519999999999998</v>
      </c>
      <c r="AA25" s="2">
        <v>35.219200000000001</v>
      </c>
      <c r="AB25" s="5">
        <v>128000</v>
      </c>
      <c r="AC25" s="2">
        <v>1.6222000000000001</v>
      </c>
    </row>
    <row r="26" spans="1:29">
      <c r="A26">
        <v>2014</v>
      </c>
      <c r="B26" t="s">
        <v>31</v>
      </c>
      <c r="C26" t="s">
        <v>30</v>
      </c>
      <c r="D26">
        <f t="shared" si="0"/>
        <v>0.39202815707330857</v>
      </c>
      <c r="E26" s="2">
        <v>312.3</v>
      </c>
      <c r="F26">
        <v>77849</v>
      </c>
      <c r="G26">
        <f t="shared" si="1"/>
        <v>5.5966252051598442</v>
      </c>
      <c r="H26">
        <v>57464</v>
      </c>
      <c r="I26" s="1">
        <v>21863</v>
      </c>
      <c r="J26" s="2">
        <v>2.58</v>
      </c>
      <c r="K26">
        <v>30519</v>
      </c>
      <c r="L26">
        <f t="shared" si="2"/>
        <v>-1.3064709116191842</v>
      </c>
      <c r="M26" s="1">
        <v>78944</v>
      </c>
      <c r="N26">
        <v>28833</v>
      </c>
      <c r="O26">
        <f t="shared" si="3"/>
        <v>0.37037084612519106</v>
      </c>
      <c r="P26" s="2">
        <v>-23811</v>
      </c>
      <c r="Q26" s="2">
        <v>-8148</v>
      </c>
      <c r="R26" s="5">
        <f t="shared" si="4"/>
        <v>5022</v>
      </c>
      <c r="S26" s="5">
        <f t="shared" si="5"/>
        <v>0.25863559322033897</v>
      </c>
      <c r="T26" s="2">
        <v>2.7118000000000002</v>
      </c>
      <c r="U26">
        <v>0.1976</v>
      </c>
      <c r="V26" s="1">
        <v>27.694299999999998</v>
      </c>
      <c r="W26" s="1">
        <v>15.3499</v>
      </c>
      <c r="X26" s="1">
        <v>23.882200000000001</v>
      </c>
      <c r="Y26" s="1">
        <v>28.0839</v>
      </c>
      <c r="Z26" s="1">
        <v>-0.54559999999999997</v>
      </c>
      <c r="AA26" s="2">
        <v>35.720399999999998</v>
      </c>
      <c r="AB26" s="5">
        <v>118000</v>
      </c>
      <c r="AC26" s="2">
        <v>1.4648000000000001</v>
      </c>
    </row>
    <row r="27" spans="1:29">
      <c r="A27">
        <v>2013</v>
      </c>
      <c r="B27" t="s">
        <v>31</v>
      </c>
      <c r="C27" t="s">
        <v>30</v>
      </c>
      <c r="D27">
        <f t="shared" si="0"/>
        <v>0.41944847605224966</v>
      </c>
      <c r="E27" s="2">
        <v>224.8</v>
      </c>
      <c r="F27">
        <v>73723</v>
      </c>
      <c r="G27">
        <f t="shared" si="1"/>
        <v>5.4044007263057026</v>
      </c>
      <c r="H27">
        <v>56193</v>
      </c>
      <c r="I27" s="1">
        <v>16978</v>
      </c>
      <c r="J27" s="2">
        <v>2</v>
      </c>
      <c r="K27">
        <v>30923</v>
      </c>
      <c r="L27">
        <f t="shared" si="2"/>
        <v>3.3280983727069113</v>
      </c>
      <c r="M27" s="1">
        <v>66363</v>
      </c>
      <c r="N27">
        <v>31626</v>
      </c>
      <c r="O27">
        <f t="shared" si="3"/>
        <v>0.42898417047597087</v>
      </c>
      <c r="P27" s="2">
        <v>-24786</v>
      </c>
      <c r="Q27" s="2">
        <v>-9408</v>
      </c>
      <c r="R27" s="5">
        <f t="shared" si="4"/>
        <v>6840</v>
      </c>
      <c r="S27" s="5">
        <f t="shared" si="5"/>
        <v>0.24158593749999999</v>
      </c>
      <c r="T27" s="2">
        <v>2.6029</v>
      </c>
      <c r="U27">
        <v>0.18</v>
      </c>
      <c r="V27" s="1">
        <v>25.583500000000001</v>
      </c>
      <c r="W27" s="1">
        <v>14.0001</v>
      </c>
      <c r="X27" s="1">
        <v>22.0276</v>
      </c>
      <c r="Y27" s="1">
        <v>23.029499999999999</v>
      </c>
      <c r="Z27" s="1">
        <v>0.57979999999999998</v>
      </c>
      <c r="AA27" s="2">
        <v>34.132800000000003</v>
      </c>
      <c r="AB27" s="5">
        <v>128000</v>
      </c>
      <c r="AC27" s="2">
        <v>2.0693000000000001</v>
      </c>
    </row>
    <row r="28" spans="1:29">
      <c r="A28">
        <v>2012</v>
      </c>
      <c r="B28" t="s">
        <v>31</v>
      </c>
      <c r="C28" t="s">
        <v>30</v>
      </c>
      <c r="D28">
        <f t="shared" si="0"/>
        <v>0.42787698554537268</v>
      </c>
      <c r="E28" s="2">
        <v>218.38</v>
      </c>
      <c r="F28">
        <v>69943</v>
      </c>
      <c r="G28">
        <f t="shared" si="1"/>
        <v>11.937455988733126</v>
      </c>
      <c r="H28">
        <v>54366</v>
      </c>
      <c r="I28" s="1">
        <v>23150</v>
      </c>
      <c r="J28" s="2">
        <v>2.69</v>
      </c>
      <c r="K28">
        <v>29927</v>
      </c>
      <c r="L28">
        <f t="shared" si="2"/>
        <v>11.788876022561734</v>
      </c>
      <c r="M28" s="1">
        <v>57083</v>
      </c>
      <c r="N28">
        <v>26994</v>
      </c>
      <c r="O28">
        <f t="shared" si="3"/>
        <v>0.38594283916903765</v>
      </c>
      <c r="P28" s="2">
        <v>-14616</v>
      </c>
      <c r="Q28" s="2">
        <v>-8376</v>
      </c>
      <c r="R28" s="5">
        <f t="shared" si="4"/>
        <v>12378</v>
      </c>
      <c r="S28" s="5">
        <f t="shared" si="5"/>
        <v>0.30229292929292928</v>
      </c>
      <c r="T28" s="2">
        <v>2.6036999999999999</v>
      </c>
      <c r="U28">
        <v>0.20880000000000001</v>
      </c>
      <c r="V28" s="1">
        <v>40.555</v>
      </c>
      <c r="W28" s="1">
        <v>21.296399999999998</v>
      </c>
      <c r="X28" s="1">
        <v>33.5488</v>
      </c>
      <c r="Y28" s="1">
        <v>33.098399999999998</v>
      </c>
      <c r="Z28" s="1">
        <v>0.3921</v>
      </c>
      <c r="AA28" s="2">
        <v>52.904600000000002</v>
      </c>
      <c r="AB28" s="5">
        <v>99000</v>
      </c>
      <c r="AC28" s="2">
        <v>3.1568000000000001</v>
      </c>
    </row>
    <row r="29" spans="1:29">
      <c r="A29">
        <v>2011</v>
      </c>
      <c r="B29" t="s">
        <v>31</v>
      </c>
      <c r="C29" t="s">
        <v>30</v>
      </c>
      <c r="D29">
        <f t="shared" si="0"/>
        <v>0.4284456820946162</v>
      </c>
      <c r="E29" s="2">
        <v>238.78</v>
      </c>
      <c r="F29">
        <v>62484</v>
      </c>
      <c r="G29">
        <f t="shared" si="1"/>
        <v>6.9254068484008391</v>
      </c>
      <c r="H29">
        <v>50089</v>
      </c>
      <c r="I29" s="1">
        <v>18760</v>
      </c>
      <c r="J29" s="2">
        <v>2.1</v>
      </c>
      <c r="K29">
        <v>26771</v>
      </c>
      <c r="L29">
        <f t="shared" si="2"/>
        <v>16.776444929116675</v>
      </c>
      <c r="M29" s="1">
        <v>46175</v>
      </c>
      <c r="N29">
        <v>24073</v>
      </c>
      <c r="O29">
        <f t="shared" si="3"/>
        <v>0.38526662825683378</v>
      </c>
      <c r="P29" s="2">
        <v>-11314</v>
      </c>
      <c r="Q29" s="2">
        <v>-13291</v>
      </c>
      <c r="R29" s="5">
        <f t="shared" si="4"/>
        <v>12759</v>
      </c>
      <c r="S29" s="5">
        <f t="shared" si="5"/>
        <v>0.28479787234042553</v>
      </c>
      <c r="T29" s="2">
        <v>2.1293000000000002</v>
      </c>
      <c r="U29">
        <v>0.12859999999999999</v>
      </c>
      <c r="V29" s="1">
        <v>40.628</v>
      </c>
      <c r="W29" s="1">
        <v>21.785299999999999</v>
      </c>
      <c r="X29" s="1">
        <v>36.702300000000001</v>
      </c>
      <c r="Y29" s="1">
        <v>30.023700000000002</v>
      </c>
      <c r="Z29" s="1">
        <v>0.70569999999999999</v>
      </c>
      <c r="AA29" s="2">
        <v>57.505400000000002</v>
      </c>
      <c r="AB29" s="5">
        <v>94000</v>
      </c>
      <c r="AC29" s="2">
        <v>1.64</v>
      </c>
    </row>
    <row r="30" spans="1:29">
      <c r="A30">
        <v>2010</v>
      </c>
      <c r="B30" t="s">
        <v>31</v>
      </c>
      <c r="C30" t="s">
        <v>30</v>
      </c>
      <c r="D30">
        <f t="shared" si="0"/>
        <v>0.3923028218423259</v>
      </c>
      <c r="E30" s="2">
        <v>270.64</v>
      </c>
      <c r="F30">
        <v>58437</v>
      </c>
      <c r="G30">
        <f t="shared" si="1"/>
        <v>-72.424321072127967</v>
      </c>
      <c r="H30">
        <v>46282</v>
      </c>
      <c r="I30" s="1">
        <v>14569</v>
      </c>
      <c r="J30" s="2">
        <v>1.62</v>
      </c>
      <c r="K30">
        <v>22925</v>
      </c>
      <c r="L30">
        <f t="shared" si="2"/>
        <v>-77.608806063447418</v>
      </c>
      <c r="M30" s="1">
        <v>39558</v>
      </c>
      <c r="N30">
        <v>19037</v>
      </c>
      <c r="O30">
        <f t="shared" si="3"/>
        <v>0.325769632253538</v>
      </c>
      <c r="P30" s="2">
        <v>-15770</v>
      </c>
      <c r="Q30" s="2">
        <v>-7463</v>
      </c>
      <c r="R30" s="5">
        <f t="shared" si="4"/>
        <v>3267</v>
      </c>
      <c r="S30" s="5">
        <f t="shared" si="5"/>
        <v>0.25472222222222224</v>
      </c>
      <c r="T30" s="2">
        <v>1.8229</v>
      </c>
      <c r="U30">
        <v>0.14530000000000001</v>
      </c>
      <c r="V30" s="1">
        <v>36.829500000000003</v>
      </c>
      <c r="W30" s="1">
        <v>18.705100000000002</v>
      </c>
      <c r="X30" s="1">
        <v>33.643500000000003</v>
      </c>
      <c r="Y30" s="1">
        <v>24.931100000000001</v>
      </c>
      <c r="Z30" s="1">
        <v>1.7695000000000001</v>
      </c>
      <c r="AA30" s="2">
        <v>57.594099999999997</v>
      </c>
      <c r="AB30" s="5">
        <v>90000</v>
      </c>
      <c r="AC30" s="2">
        <v>-0.35549999999999998</v>
      </c>
    </row>
    <row r="31" spans="1:29">
      <c r="A31">
        <v>2009</v>
      </c>
      <c r="B31" t="s">
        <v>31</v>
      </c>
      <c r="C31" t="s">
        <v>30</v>
      </c>
      <c r="D31">
        <f t="shared" si="0"/>
        <v>0.48313710685888211</v>
      </c>
      <c r="E31" s="2">
        <v>2451.23</v>
      </c>
      <c r="F31">
        <v>211915</v>
      </c>
      <c r="H31">
        <v>146052</v>
      </c>
      <c r="I31" s="1">
        <v>72361</v>
      </c>
      <c r="J31" s="2">
        <v>9.68</v>
      </c>
      <c r="K31">
        <v>102384</v>
      </c>
      <c r="M31" s="1">
        <v>206223</v>
      </c>
      <c r="N31">
        <v>87582</v>
      </c>
      <c r="O31">
        <f t="shared" si="3"/>
        <v>0.4132883467427978</v>
      </c>
      <c r="P31" s="2">
        <v>-22680</v>
      </c>
      <c r="Q31" s="2">
        <v>-43935</v>
      </c>
      <c r="R31" s="5">
        <f t="shared" si="4"/>
        <v>64902</v>
      </c>
      <c r="S31" s="5">
        <f t="shared" si="5"/>
        <v>0.46327601809954749</v>
      </c>
      <c r="T31" s="2">
        <v>1.7692000000000001</v>
      </c>
      <c r="U31">
        <v>0.2291</v>
      </c>
      <c r="V31" s="1">
        <v>35.088700000000003</v>
      </c>
      <c r="W31" s="1">
        <v>17.564399999999999</v>
      </c>
      <c r="X31" s="1">
        <v>29.152799999999999</v>
      </c>
      <c r="Y31" s="1">
        <v>34.1462</v>
      </c>
      <c r="Z31" s="1">
        <v>-0.68079999999999996</v>
      </c>
      <c r="AA31" s="2">
        <v>56.106400000000001</v>
      </c>
      <c r="AB31" s="5">
        <v>221000</v>
      </c>
      <c r="AC31" s="2">
        <v>3.7</v>
      </c>
    </row>
    <row r="32" spans="1:29">
      <c r="E32" s="2"/>
      <c r="O32">
        <f t="shared" si="3"/>
        <v>0</v>
      </c>
      <c r="R32" s="5">
        <f t="shared" si="4"/>
        <v>0</v>
      </c>
      <c r="S32" s="5" t="e">
        <f t="shared" si="5"/>
        <v>#DIV/0!</v>
      </c>
    </row>
    <row r="33" spans="1:29">
      <c r="A33">
        <v>2022</v>
      </c>
      <c r="B33" t="s">
        <v>32</v>
      </c>
      <c r="C33" t="s">
        <v>30</v>
      </c>
      <c r="D33">
        <f t="shared" si="0"/>
        <v>0.35381175840426649</v>
      </c>
      <c r="E33">
        <v>1910.26</v>
      </c>
      <c r="F33">
        <v>257637</v>
      </c>
      <c r="G33">
        <f t="shared" si="1"/>
        <v>41.150076427049157</v>
      </c>
      <c r="H33">
        <v>146698</v>
      </c>
      <c r="I33" s="1">
        <v>76033</v>
      </c>
      <c r="J33" s="2">
        <v>5.61</v>
      </c>
      <c r="K33">
        <v>91155</v>
      </c>
      <c r="L33">
        <f t="shared" si="2"/>
        <v>65.974763751570435</v>
      </c>
      <c r="M33" s="1">
        <v>251635</v>
      </c>
      <c r="N33">
        <v>91652</v>
      </c>
      <c r="O33">
        <f t="shared" si="3"/>
        <v>0.35574082915109245</v>
      </c>
      <c r="P33" s="2">
        <v>-35523</v>
      </c>
      <c r="Q33" s="2">
        <v>-61362</v>
      </c>
      <c r="R33" s="5">
        <f t="shared" si="4"/>
        <v>56129</v>
      </c>
      <c r="S33" s="5">
        <f t="shared" si="5"/>
        <v>0.58246006389776361</v>
      </c>
      <c r="T33" s="2">
        <v>2.9281000000000001</v>
      </c>
      <c r="U33">
        <v>5.8900000000000001E-2</v>
      </c>
      <c r="V33" s="1">
        <v>30.215599999999998</v>
      </c>
      <c r="W33" s="1">
        <v>21.1633</v>
      </c>
      <c r="X33" s="1">
        <v>28.535399999999999</v>
      </c>
      <c r="Y33" s="1">
        <v>29.511700000000001</v>
      </c>
      <c r="Z33" s="1">
        <v>1.7122999999999999</v>
      </c>
      <c r="AA33" s="2">
        <v>33.456099999999999</v>
      </c>
      <c r="AB33" s="5">
        <v>156500</v>
      </c>
      <c r="AC33" s="2">
        <v>4.6978999999999997</v>
      </c>
    </row>
    <row r="34" spans="1:29">
      <c r="A34">
        <v>2021</v>
      </c>
      <c r="B34" t="s">
        <v>32</v>
      </c>
      <c r="C34" t="s">
        <v>30</v>
      </c>
      <c r="D34">
        <f t="shared" si="0"/>
        <v>0.30089247070296449</v>
      </c>
      <c r="E34">
        <v>1179.4000000000001</v>
      </c>
      <c r="F34">
        <v>182527</v>
      </c>
      <c r="G34">
        <f t="shared" si="1"/>
        <v>12.770532012826141</v>
      </c>
      <c r="H34">
        <v>97795</v>
      </c>
      <c r="I34" s="1">
        <v>40269</v>
      </c>
      <c r="J34" s="2">
        <v>2.93</v>
      </c>
      <c r="K34">
        <v>54921</v>
      </c>
      <c r="L34">
        <f t="shared" si="2"/>
        <v>19.362340259062847</v>
      </c>
      <c r="M34" s="1">
        <v>222544</v>
      </c>
      <c r="N34">
        <v>65124</v>
      </c>
      <c r="O34">
        <f t="shared" si="3"/>
        <v>0.35679105009121936</v>
      </c>
      <c r="P34" s="2">
        <v>-32773</v>
      </c>
      <c r="Q34" s="2">
        <v>-24408</v>
      </c>
      <c r="R34" s="5">
        <f t="shared" si="4"/>
        <v>32351</v>
      </c>
      <c r="S34" s="5">
        <f t="shared" si="5"/>
        <v>0.40591717725663523</v>
      </c>
      <c r="T34" s="2">
        <v>3.0668000000000002</v>
      </c>
      <c r="U34">
        <v>6.2600000000000003E-2</v>
      </c>
      <c r="V34" s="1">
        <v>18.094899999999999</v>
      </c>
      <c r="W34" s="1">
        <v>12.5992</v>
      </c>
      <c r="X34" s="1">
        <v>17.0288</v>
      </c>
      <c r="Y34" s="1">
        <v>22.061900000000001</v>
      </c>
      <c r="Z34" s="1">
        <v>0.84299999999999997</v>
      </c>
      <c r="AA34" s="2">
        <v>20.142199999999999</v>
      </c>
      <c r="AB34" s="5">
        <v>135301</v>
      </c>
      <c r="AC34" s="2">
        <v>1.2336</v>
      </c>
    </row>
    <row r="35" spans="1:29">
      <c r="A35">
        <v>2020</v>
      </c>
      <c r="B35" t="s">
        <v>32</v>
      </c>
      <c r="C35" t="s">
        <v>30</v>
      </c>
      <c r="D35">
        <f t="shared" si="0"/>
        <v>0.28427562601555695</v>
      </c>
      <c r="E35">
        <v>917.82</v>
      </c>
      <c r="F35">
        <v>161857</v>
      </c>
      <c r="G35">
        <f t="shared" si="1"/>
        <v>18.300089899794614</v>
      </c>
      <c r="H35">
        <v>89961</v>
      </c>
      <c r="I35" s="1">
        <v>34343</v>
      </c>
      <c r="J35" s="2">
        <v>2.4580000000000002</v>
      </c>
      <c r="K35">
        <v>46012</v>
      </c>
      <c r="L35">
        <f t="shared" si="2"/>
        <v>25.856834158483544</v>
      </c>
      <c r="M35" s="1">
        <v>201442</v>
      </c>
      <c r="N35">
        <v>54520</v>
      </c>
      <c r="O35">
        <f t="shared" si="3"/>
        <v>0.33684054443119543</v>
      </c>
      <c r="P35" s="2">
        <v>-29491</v>
      </c>
      <c r="Q35" s="2">
        <v>-23209</v>
      </c>
      <c r="R35" s="5">
        <f t="shared" si="4"/>
        <v>25029</v>
      </c>
      <c r="S35" s="5">
        <f t="shared" si="5"/>
        <v>0.38698391071413552</v>
      </c>
      <c r="T35" s="2">
        <v>3.3740999999999999</v>
      </c>
      <c r="U35">
        <v>2.2599999999999999E-2</v>
      </c>
      <c r="V35" s="1">
        <v>17.0486</v>
      </c>
      <c r="W35" s="1">
        <v>12.4472</v>
      </c>
      <c r="X35" s="1">
        <v>16.671700000000001</v>
      </c>
      <c r="Y35" s="1">
        <v>21.2181</v>
      </c>
      <c r="Z35" s="1">
        <v>0.55659999999999998</v>
      </c>
      <c r="AA35" s="2">
        <v>19.203299999999999</v>
      </c>
      <c r="AB35" s="5">
        <v>118899</v>
      </c>
      <c r="AC35" s="2">
        <v>1.8122</v>
      </c>
    </row>
    <row r="36" spans="1:29">
      <c r="A36">
        <v>2019</v>
      </c>
      <c r="B36" t="s">
        <v>32</v>
      </c>
      <c r="C36" t="s">
        <v>30</v>
      </c>
      <c r="D36">
        <f t="shared" si="0"/>
        <v>0.26720703995790057</v>
      </c>
      <c r="E36">
        <v>719.63</v>
      </c>
      <c r="F36">
        <v>136819</v>
      </c>
      <c r="G36">
        <f t="shared" si="1"/>
        <v>23.421586757475986</v>
      </c>
      <c r="H36">
        <v>77270</v>
      </c>
      <c r="I36" s="1">
        <v>30736</v>
      </c>
      <c r="J36" s="2">
        <v>2.1850000000000001</v>
      </c>
      <c r="K36">
        <v>36559</v>
      </c>
      <c r="L36">
        <f t="shared" si="2"/>
        <v>10.473514036201003</v>
      </c>
      <c r="M36" s="1">
        <v>177628</v>
      </c>
      <c r="N36">
        <v>47971</v>
      </c>
      <c r="O36">
        <f t="shared" si="3"/>
        <v>0.35061650794114851</v>
      </c>
      <c r="P36" s="2">
        <v>-28504</v>
      </c>
      <c r="Q36" s="2">
        <v>-13179</v>
      </c>
      <c r="R36" s="5">
        <f t="shared" si="4"/>
        <v>19467</v>
      </c>
      <c r="S36" s="5">
        <f t="shared" si="5"/>
        <v>0.37013900841340069</v>
      </c>
      <c r="T36" s="2">
        <v>3.919</v>
      </c>
      <c r="U36">
        <v>2.2599999999999999E-2</v>
      </c>
      <c r="V36" s="1">
        <v>17.303599999999999</v>
      </c>
      <c r="W36" s="1">
        <v>13.203200000000001</v>
      </c>
      <c r="X36" s="1">
        <v>16.921399999999998</v>
      </c>
      <c r="Y36" s="1">
        <v>22.464700000000001</v>
      </c>
      <c r="Z36" s="1">
        <v>-7.0499999999999993E-2</v>
      </c>
      <c r="AA36" s="2">
        <v>19.5124</v>
      </c>
      <c r="AB36" s="5">
        <v>98771</v>
      </c>
      <c r="AC36" s="2">
        <v>2.4426000000000001</v>
      </c>
    </row>
    <row r="37" spans="1:29">
      <c r="A37">
        <v>2018</v>
      </c>
      <c r="B37" t="s">
        <v>32</v>
      </c>
      <c r="C37" t="s">
        <v>30</v>
      </c>
      <c r="D37">
        <f t="shared" si="0"/>
        <v>0.29852510035632129</v>
      </c>
      <c r="E37">
        <v>726.47</v>
      </c>
      <c r="F37">
        <v>110855</v>
      </c>
      <c r="G37">
        <f t="shared" si="1"/>
        <v>22.801090038993266</v>
      </c>
      <c r="H37">
        <v>65272</v>
      </c>
      <c r="I37" s="1">
        <v>12662</v>
      </c>
      <c r="J37" s="2">
        <v>0.9</v>
      </c>
      <c r="K37">
        <v>33093</v>
      </c>
      <c r="L37">
        <f t="shared" si="2"/>
        <v>10.827193569993309</v>
      </c>
      <c r="M37" s="1">
        <v>152502</v>
      </c>
      <c r="N37">
        <v>37091</v>
      </c>
      <c r="O37">
        <f t="shared" si="3"/>
        <v>0.3345902304812593</v>
      </c>
      <c r="P37" s="2">
        <v>-31401</v>
      </c>
      <c r="Q37" s="2">
        <v>-8298</v>
      </c>
      <c r="R37" s="5">
        <f t="shared" si="4"/>
        <v>5690</v>
      </c>
      <c r="S37" s="5">
        <f t="shared" si="5"/>
        <v>0.41309449506927975</v>
      </c>
      <c r="T37" s="2">
        <v>5.1402999999999999</v>
      </c>
      <c r="U37">
        <v>2.5999999999999999E-2</v>
      </c>
      <c r="V37" s="1">
        <v>8.3027999999999995</v>
      </c>
      <c r="W37" s="1">
        <v>6.4177999999999997</v>
      </c>
      <c r="X37" s="1">
        <v>8.0922000000000001</v>
      </c>
      <c r="Y37" s="1">
        <v>11.4221</v>
      </c>
      <c r="Z37" s="1">
        <v>-0.151</v>
      </c>
      <c r="AA37" s="2">
        <v>9.5158000000000005</v>
      </c>
      <c r="AB37" s="5">
        <v>80110</v>
      </c>
      <c r="AC37" s="2">
        <v>2.1301000000000001</v>
      </c>
    </row>
    <row r="38" spans="1:29">
      <c r="A38">
        <v>2017</v>
      </c>
      <c r="B38" t="s">
        <v>32</v>
      </c>
      <c r="C38" t="s">
        <v>30</v>
      </c>
      <c r="D38">
        <f t="shared" si="0"/>
        <v>0.33077809287486709</v>
      </c>
      <c r="E38">
        <v>530.84</v>
      </c>
      <c r="F38">
        <v>90272</v>
      </c>
      <c r="G38">
        <f t="shared" si="1"/>
        <v>20.380322447292265</v>
      </c>
      <c r="H38">
        <v>55134</v>
      </c>
      <c r="I38" s="1">
        <v>19478</v>
      </c>
      <c r="J38" s="2">
        <v>1.3925000000000001</v>
      </c>
      <c r="K38">
        <v>29860</v>
      </c>
      <c r="L38">
        <f t="shared" si="2"/>
        <v>22.261802399377629</v>
      </c>
      <c r="M38" s="1">
        <v>139036</v>
      </c>
      <c r="N38">
        <v>36036</v>
      </c>
      <c r="O38">
        <f t="shared" si="3"/>
        <v>0.39919354838709675</v>
      </c>
      <c r="P38" s="2">
        <v>-31165</v>
      </c>
      <c r="Q38" s="2">
        <v>-8332</v>
      </c>
      <c r="R38" s="5">
        <f t="shared" si="4"/>
        <v>4871</v>
      </c>
      <c r="S38" s="5">
        <f t="shared" si="5"/>
        <v>0.41441716514232579</v>
      </c>
      <c r="T38" s="2">
        <v>6.2907999999999999</v>
      </c>
      <c r="U38">
        <v>2.8299999999999999E-2</v>
      </c>
      <c r="V38" s="1">
        <v>14.0093</v>
      </c>
      <c r="W38" s="1">
        <v>11.6289</v>
      </c>
      <c r="X38" s="1">
        <v>13.623699999999999</v>
      </c>
      <c r="Y38" s="1">
        <v>21.577000000000002</v>
      </c>
      <c r="Z38" s="1">
        <v>0.62490000000000001</v>
      </c>
      <c r="AA38" s="2">
        <v>16.3323</v>
      </c>
      <c r="AB38" s="5">
        <v>72053</v>
      </c>
      <c r="AC38" s="2">
        <v>1.2616000000000001</v>
      </c>
    </row>
    <row r="39" spans="1:29">
      <c r="A39">
        <v>2016</v>
      </c>
      <c r="B39" t="s">
        <v>32</v>
      </c>
      <c r="C39" t="s">
        <v>30</v>
      </c>
      <c r="D39">
        <f t="shared" si="0"/>
        <v>0.32568776753923911</v>
      </c>
      <c r="E39">
        <v>521.66999999999996</v>
      </c>
      <c r="F39">
        <v>74989</v>
      </c>
      <c r="G39">
        <f t="shared" si="1"/>
        <v>13.617975485219924</v>
      </c>
      <c r="H39">
        <v>46825</v>
      </c>
      <c r="I39" s="1">
        <v>15826</v>
      </c>
      <c r="J39" s="2">
        <v>1.1419999999999999</v>
      </c>
      <c r="K39">
        <v>24423</v>
      </c>
      <c r="L39">
        <f t="shared" si="2"/>
        <v>13.727590221187436</v>
      </c>
      <c r="M39" s="1">
        <v>120331</v>
      </c>
      <c r="N39">
        <v>26572</v>
      </c>
      <c r="O39">
        <f t="shared" si="3"/>
        <v>0.35434530397791675</v>
      </c>
      <c r="P39" s="2">
        <v>-23711</v>
      </c>
      <c r="Q39" s="2">
        <v>-4225</v>
      </c>
      <c r="R39" s="5">
        <f t="shared" si="4"/>
        <v>2861</v>
      </c>
      <c r="S39" s="5">
        <f t="shared" si="5"/>
        <v>0.39510466884524542</v>
      </c>
      <c r="T39" s="2">
        <v>4.6666999999999996</v>
      </c>
      <c r="U39">
        <v>4.3400000000000001E-2</v>
      </c>
      <c r="V39" s="1">
        <v>13.585900000000001</v>
      </c>
      <c r="W39" s="1">
        <v>11.0863</v>
      </c>
      <c r="X39" s="1">
        <v>13.3643</v>
      </c>
      <c r="Y39" s="1">
        <v>21.104399999999998</v>
      </c>
      <c r="Z39" s="1">
        <v>0.3054</v>
      </c>
      <c r="AA39" s="2">
        <v>16.248100000000001</v>
      </c>
      <c r="AB39" s="5">
        <v>61814</v>
      </c>
      <c r="AC39" s="2">
        <v>0.1186</v>
      </c>
    </row>
    <row r="40" spans="1:29">
      <c r="A40">
        <v>2015</v>
      </c>
      <c r="B40" t="s">
        <v>32</v>
      </c>
      <c r="C40" t="s">
        <v>30</v>
      </c>
      <c r="D40">
        <f t="shared" si="0"/>
        <v>0.32537385797184892</v>
      </c>
      <c r="E40">
        <v>354.75</v>
      </c>
      <c r="F40">
        <v>66001</v>
      </c>
      <c r="G40">
        <f t="shared" si="1"/>
        <v>18.880023055170291</v>
      </c>
      <c r="H40">
        <v>40310</v>
      </c>
      <c r="I40" s="1">
        <v>14136</v>
      </c>
      <c r="J40" s="2">
        <v>1.0285</v>
      </c>
      <c r="K40">
        <v>21475</v>
      </c>
      <c r="L40">
        <f t="shared" si="2"/>
        <v>11.027815117361172</v>
      </c>
      <c r="M40" s="1">
        <v>103860</v>
      </c>
      <c r="N40">
        <v>23024</v>
      </c>
      <c r="O40">
        <f t="shared" si="3"/>
        <v>0.34884319934546448</v>
      </c>
      <c r="P40" s="2">
        <v>-21055</v>
      </c>
      <c r="Q40" s="2">
        <v>-2087</v>
      </c>
      <c r="R40" s="5">
        <f t="shared" si="4"/>
        <v>1969</v>
      </c>
      <c r="S40" s="5">
        <f t="shared" si="5"/>
        <v>0.40065298507462688</v>
      </c>
      <c r="T40" s="2">
        <v>4.6878000000000002</v>
      </c>
      <c r="U40">
        <v>5.04E-2</v>
      </c>
      <c r="V40" s="1">
        <v>13.113799999999999</v>
      </c>
      <c r="W40" s="1">
        <v>10.542899999999999</v>
      </c>
      <c r="X40" s="1">
        <v>12.718500000000001</v>
      </c>
      <c r="Y40" s="1">
        <v>21.417899999999999</v>
      </c>
      <c r="Z40" s="1">
        <v>4.6300000000000001E-2</v>
      </c>
      <c r="AA40" s="2">
        <v>16.281400000000001</v>
      </c>
      <c r="AB40" s="5">
        <v>53600</v>
      </c>
      <c r="AC40" s="2">
        <v>1.6222000000000001</v>
      </c>
    </row>
    <row r="41" spans="1:29">
      <c r="A41">
        <v>2014</v>
      </c>
      <c r="B41" t="s">
        <v>32</v>
      </c>
      <c r="C41" t="s">
        <v>30</v>
      </c>
      <c r="D41">
        <f t="shared" si="0"/>
        <v>0.34838523748626599</v>
      </c>
      <c r="E41">
        <v>371.53</v>
      </c>
      <c r="F41">
        <v>55519</v>
      </c>
      <c r="G41">
        <f t="shared" si="1"/>
        <v>20.591237863550461</v>
      </c>
      <c r="H41">
        <v>33526</v>
      </c>
      <c r="I41" s="1">
        <v>12733</v>
      </c>
      <c r="J41" s="2">
        <v>0.9395</v>
      </c>
      <c r="K41">
        <v>19342</v>
      </c>
      <c r="L41">
        <f t="shared" si="2"/>
        <v>15.158371040723972</v>
      </c>
      <c r="M41" s="1">
        <v>87309</v>
      </c>
      <c r="N41">
        <v>18659</v>
      </c>
      <c r="O41">
        <f t="shared" si="3"/>
        <v>0.33608314270790179</v>
      </c>
      <c r="P41" s="2">
        <v>-13679</v>
      </c>
      <c r="Q41" s="2">
        <v>-857</v>
      </c>
      <c r="R41" s="5">
        <f t="shared" si="4"/>
        <v>4980</v>
      </c>
      <c r="S41" s="5">
        <f t="shared" si="5"/>
        <v>0.40501717061730463</v>
      </c>
      <c r="T41" s="2">
        <v>4.5816999999999997</v>
      </c>
      <c r="U41">
        <v>6.0100000000000001E-2</v>
      </c>
      <c r="V41" s="1">
        <v>15.072900000000001</v>
      </c>
      <c r="W41" s="1">
        <v>11.8644</v>
      </c>
      <c r="X41" s="1">
        <v>14.6965</v>
      </c>
      <c r="Y41" s="1">
        <v>22.9345</v>
      </c>
      <c r="Z41" s="1">
        <v>-0.23730000000000001</v>
      </c>
      <c r="AA41" s="2">
        <v>18.867100000000001</v>
      </c>
      <c r="AB41" s="5">
        <v>47756</v>
      </c>
      <c r="AC41" s="2">
        <v>1.4648000000000001</v>
      </c>
    </row>
    <row r="42" spans="1:29">
      <c r="A42">
        <v>2013</v>
      </c>
      <c r="B42" t="s">
        <v>32</v>
      </c>
      <c r="C42" t="s">
        <v>30</v>
      </c>
      <c r="D42">
        <f t="shared" si="0"/>
        <v>0.36482112991159671</v>
      </c>
      <c r="E42">
        <v>230.54</v>
      </c>
      <c r="F42">
        <v>46039</v>
      </c>
      <c r="G42">
        <f t="shared" si="1"/>
        <v>21.458910433979696</v>
      </c>
      <c r="H42">
        <v>28863</v>
      </c>
      <c r="I42" s="1">
        <v>10737</v>
      </c>
      <c r="J42" s="2">
        <v>0.80800000000000005</v>
      </c>
      <c r="K42">
        <v>16796</v>
      </c>
      <c r="L42">
        <f t="shared" si="2"/>
        <v>23.563598911204299</v>
      </c>
      <c r="M42" s="1">
        <v>71715</v>
      </c>
      <c r="N42">
        <v>16619</v>
      </c>
      <c r="O42">
        <f t="shared" si="3"/>
        <v>0.36097656334846545</v>
      </c>
      <c r="P42" s="2">
        <v>-13056</v>
      </c>
      <c r="Q42" s="2">
        <v>1229</v>
      </c>
      <c r="R42" s="5">
        <f t="shared" si="4"/>
        <v>3563</v>
      </c>
      <c r="S42" s="5">
        <f t="shared" si="5"/>
        <v>0.31183973561575168</v>
      </c>
      <c r="T42" s="2">
        <v>4.2165999999999997</v>
      </c>
      <c r="U42">
        <v>7.7200000000000005E-2</v>
      </c>
      <c r="V42" s="1">
        <v>16.1096</v>
      </c>
      <c r="W42" s="1">
        <v>12.3169</v>
      </c>
      <c r="X42" s="1">
        <v>15.465199999999999</v>
      </c>
      <c r="Y42" s="1">
        <v>23.3215</v>
      </c>
      <c r="Z42" s="1">
        <v>0.15390000000000001</v>
      </c>
      <c r="AA42" s="2">
        <v>21.512</v>
      </c>
      <c r="AB42" s="5">
        <v>53861</v>
      </c>
      <c r="AC42" s="2">
        <v>2.0693000000000001</v>
      </c>
    </row>
    <row r="43" spans="1:29">
      <c r="A43">
        <v>2012</v>
      </c>
      <c r="B43" t="s">
        <v>32</v>
      </c>
      <c r="C43" t="s">
        <v>30</v>
      </c>
      <c r="D43">
        <f t="shared" si="0"/>
        <v>0.3586070439256035</v>
      </c>
      <c r="E43">
        <v>207.65</v>
      </c>
      <c r="F43">
        <v>37905</v>
      </c>
      <c r="G43">
        <f t="shared" si="1"/>
        <v>29.275945568022909</v>
      </c>
      <c r="H43">
        <v>24717</v>
      </c>
      <c r="I43" s="1">
        <v>9737</v>
      </c>
      <c r="J43" s="2">
        <v>0.74399999999999999</v>
      </c>
      <c r="K43">
        <v>13593</v>
      </c>
      <c r="L43">
        <f t="shared" si="2"/>
        <v>15.419886218901247</v>
      </c>
      <c r="M43" s="1">
        <v>58145</v>
      </c>
      <c r="N43">
        <v>14565</v>
      </c>
      <c r="O43">
        <f t="shared" si="3"/>
        <v>0.38425009893153939</v>
      </c>
      <c r="P43" s="2">
        <v>-19041</v>
      </c>
      <c r="Q43" s="2">
        <v>807</v>
      </c>
      <c r="R43" s="5">
        <f t="shared" si="4"/>
        <v>-4476</v>
      </c>
      <c r="S43" s="5">
        <f t="shared" si="5"/>
        <v>0.41867126620876582</v>
      </c>
      <c r="T43" s="2">
        <v>5.9192</v>
      </c>
      <c r="U43">
        <v>7.2300000000000003E-2</v>
      </c>
      <c r="V43" s="1">
        <v>16.746099999999998</v>
      </c>
      <c r="W43" s="1">
        <v>13.416700000000001</v>
      </c>
      <c r="X43" s="1">
        <v>15.928100000000001</v>
      </c>
      <c r="Y43" s="1">
        <v>25.687899999999999</v>
      </c>
      <c r="Z43" s="1">
        <v>0.3039</v>
      </c>
      <c r="AA43" s="2">
        <v>19.7822</v>
      </c>
      <c r="AB43" s="5">
        <v>32467</v>
      </c>
      <c r="AC43" s="2">
        <v>3.1568000000000001</v>
      </c>
    </row>
    <row r="44" spans="1:29">
      <c r="A44">
        <v>2011</v>
      </c>
      <c r="B44" t="s">
        <v>32</v>
      </c>
      <c r="C44" t="s">
        <v>30</v>
      </c>
      <c r="D44">
        <f t="shared" si="0"/>
        <v>0.4016575150915726</v>
      </c>
      <c r="E44">
        <v>188.54</v>
      </c>
      <c r="F44">
        <v>29321</v>
      </c>
      <c r="G44">
        <f t="shared" si="1"/>
        <v>23.973616337575578</v>
      </c>
      <c r="H44">
        <v>18904</v>
      </c>
      <c r="I44" s="1">
        <v>8505</v>
      </c>
      <c r="J44" s="2">
        <v>0.65780000000000005</v>
      </c>
      <c r="K44">
        <v>11777</v>
      </c>
      <c r="L44">
        <f t="shared" si="2"/>
        <v>19.733631557543706</v>
      </c>
      <c r="M44" s="1">
        <v>46241</v>
      </c>
      <c r="N44">
        <v>11081</v>
      </c>
      <c r="O44">
        <f t="shared" si="3"/>
        <v>0.37792026192831074</v>
      </c>
      <c r="P44" s="2">
        <v>-10680</v>
      </c>
      <c r="Q44" s="2">
        <v>3050</v>
      </c>
      <c r="R44" s="5">
        <f t="shared" si="4"/>
        <v>401</v>
      </c>
      <c r="S44" s="5">
        <f t="shared" si="5"/>
        <v>0.48266393442622951</v>
      </c>
      <c r="T44" s="2">
        <v>4.1578999999999997</v>
      </c>
      <c r="U44">
        <v>7.4899999999999994E-2</v>
      </c>
      <c r="V44" s="1">
        <v>18.392800000000001</v>
      </c>
      <c r="W44" s="1">
        <v>14.701599999999999</v>
      </c>
      <c r="X44" s="1">
        <v>18.392800000000001</v>
      </c>
      <c r="Y44" s="1">
        <v>29.006499999999999</v>
      </c>
      <c r="Z44" s="1">
        <v>-0.1195</v>
      </c>
      <c r="AA44" s="2">
        <v>21.840699999999998</v>
      </c>
      <c r="AB44" s="5">
        <v>24400</v>
      </c>
      <c r="AC44" s="2">
        <v>1.64</v>
      </c>
    </row>
    <row r="45" spans="1:29">
      <c r="A45">
        <v>2010</v>
      </c>
      <c r="B45" t="s">
        <v>32</v>
      </c>
      <c r="C45" t="s">
        <v>30</v>
      </c>
      <c r="D45">
        <f t="shared" si="0"/>
        <v>0.41588093526700776</v>
      </c>
      <c r="E45">
        <v>195.27</v>
      </c>
      <c r="F45">
        <v>23651</v>
      </c>
      <c r="G45">
        <f t="shared" si="1"/>
        <v>-91.637910308447303</v>
      </c>
      <c r="H45">
        <v>14807</v>
      </c>
      <c r="I45" s="1">
        <v>6520</v>
      </c>
      <c r="J45" s="2">
        <v>0.51029999999999998</v>
      </c>
      <c r="K45">
        <v>9836</v>
      </c>
      <c r="L45">
        <f t="shared" si="2"/>
        <v>-89.163820645587748</v>
      </c>
      <c r="M45" s="1">
        <v>36004</v>
      </c>
      <c r="N45">
        <v>9316</v>
      </c>
      <c r="O45">
        <f t="shared" si="3"/>
        <v>0.3938945499133229</v>
      </c>
      <c r="P45" s="2">
        <v>-8019</v>
      </c>
      <c r="Q45" s="2">
        <v>233</v>
      </c>
      <c r="R45" s="5">
        <f t="shared" si="4"/>
        <v>1297</v>
      </c>
      <c r="S45" s="5">
        <f t="shared" si="5"/>
        <v>0.49589110158810185</v>
      </c>
      <c r="T45" s="2">
        <v>10.617800000000001</v>
      </c>
      <c r="U45">
        <v>0</v>
      </c>
      <c r="V45" s="1">
        <v>18.109100000000002</v>
      </c>
      <c r="W45" s="1">
        <v>16.100000000000001</v>
      </c>
      <c r="X45" s="1">
        <v>18.109100000000002</v>
      </c>
      <c r="Y45" s="1">
        <v>27.567499999999999</v>
      </c>
      <c r="Z45" s="1">
        <v>0.66569999999999996</v>
      </c>
      <c r="AA45" s="2">
        <v>21.499700000000001</v>
      </c>
      <c r="AB45" s="5">
        <v>19835</v>
      </c>
      <c r="AC45" s="2">
        <v>-0.35549999999999998</v>
      </c>
    </row>
    <row r="46" spans="1:29">
      <c r="A46">
        <v>2009</v>
      </c>
      <c r="B46" t="s">
        <v>32</v>
      </c>
      <c r="C46" t="s">
        <v>30</v>
      </c>
      <c r="D46">
        <f t="shared" si="0"/>
        <v>0.32092802896378114</v>
      </c>
      <c r="E46">
        <v>1144.3499999999999</v>
      </c>
      <c r="F46">
        <v>282836</v>
      </c>
      <c r="H46">
        <v>156633</v>
      </c>
      <c r="I46" s="1">
        <v>59972</v>
      </c>
      <c r="J46" s="2">
        <v>4.5599999999999996</v>
      </c>
      <c r="K46">
        <v>90770</v>
      </c>
      <c r="M46" s="1">
        <v>256144</v>
      </c>
      <c r="N46">
        <v>91495</v>
      </c>
      <c r="O46">
        <f t="shared" si="3"/>
        <v>0.32349135187882733</v>
      </c>
      <c r="P46" s="2">
        <v>-20298</v>
      </c>
      <c r="Q46" s="2">
        <v>-69757</v>
      </c>
      <c r="R46" s="5">
        <f t="shared" si="4"/>
        <v>71197</v>
      </c>
      <c r="S46" s="5">
        <f t="shared" si="5"/>
        <v>0.47714919520169896</v>
      </c>
      <c r="T46" s="2">
        <v>2.3780000000000001</v>
      </c>
      <c r="U46">
        <v>5.74E-2</v>
      </c>
      <c r="V46" s="1">
        <v>23.413399999999999</v>
      </c>
      <c r="W46" s="1">
        <v>16.418800000000001</v>
      </c>
      <c r="X46" s="1">
        <v>22.142600000000002</v>
      </c>
      <c r="Y46" s="1">
        <v>21.203800000000001</v>
      </c>
      <c r="Z46" s="1">
        <v>-0.36130000000000001</v>
      </c>
      <c r="AA46" s="2">
        <v>26.642399999999999</v>
      </c>
      <c r="AB46" s="5">
        <v>190234</v>
      </c>
      <c r="AC46" s="2">
        <v>8.0028000000000006</v>
      </c>
    </row>
    <row r="47" spans="1:29">
      <c r="O47">
        <f t="shared" si="3"/>
        <v>0</v>
      </c>
      <c r="R47" s="5">
        <f t="shared" si="4"/>
        <v>0</v>
      </c>
      <c r="S47" s="5" t="e">
        <f t="shared" si="5"/>
        <v>#DIV/0!</v>
      </c>
    </row>
    <row r="48" spans="1:29">
      <c r="A48">
        <v>2022</v>
      </c>
      <c r="B48" t="s">
        <v>33</v>
      </c>
      <c r="C48" t="s">
        <v>34</v>
      </c>
      <c r="D48">
        <f t="shared" si="0"/>
        <v>0.21784714831894683</v>
      </c>
      <c r="E48">
        <v>221.57</v>
      </c>
      <c r="F48">
        <v>25371</v>
      </c>
      <c r="G48">
        <f t="shared" si="1"/>
        <v>18.257667567819524</v>
      </c>
      <c r="H48">
        <v>11921</v>
      </c>
      <c r="I48" s="1">
        <v>4169</v>
      </c>
      <c r="J48" s="2">
        <v>3.52</v>
      </c>
      <c r="K48">
        <v>5527</v>
      </c>
      <c r="L48">
        <f t="shared" si="2"/>
        <v>23.425636444841459</v>
      </c>
      <c r="M48" s="1">
        <v>21727</v>
      </c>
      <c r="N48">
        <v>5797</v>
      </c>
      <c r="O48">
        <f t="shared" si="3"/>
        <v>0.22848921997556265</v>
      </c>
      <c r="P48" s="2">
        <v>-5149</v>
      </c>
      <c r="Q48" s="2">
        <v>-557</v>
      </c>
      <c r="R48" s="5">
        <f t="shared" si="4"/>
        <v>648</v>
      </c>
      <c r="S48" s="5">
        <f t="shared" si="5"/>
        <v>0.17886731391585761</v>
      </c>
      <c r="T48" s="2">
        <v>1.2218</v>
      </c>
      <c r="U48">
        <v>0.3705</v>
      </c>
      <c r="V48" s="1">
        <v>19.188099999999999</v>
      </c>
      <c r="W48" s="1">
        <v>5.4997999999999996</v>
      </c>
      <c r="X48" s="1">
        <v>14.001200000000001</v>
      </c>
      <c r="Y48" s="1">
        <v>16.432200000000002</v>
      </c>
      <c r="Z48" s="1">
        <v>-0.48430000000000001</v>
      </c>
      <c r="AA48" s="2">
        <v>46.627899999999997</v>
      </c>
      <c r="AB48" s="5">
        <v>30900</v>
      </c>
      <c r="AC48" s="2">
        <v>4.6978999999999997</v>
      </c>
    </row>
    <row r="49" spans="1:29">
      <c r="A49">
        <v>2021</v>
      </c>
      <c r="B49" t="s">
        <v>33</v>
      </c>
      <c r="C49" t="s">
        <v>34</v>
      </c>
      <c r="D49">
        <f t="shared" si="0"/>
        <v>0.2087256455672602</v>
      </c>
      <c r="E49">
        <v>274.41000000000003</v>
      </c>
      <c r="F49">
        <v>21454</v>
      </c>
      <c r="G49">
        <f t="shared" si="1"/>
        <v>20.717983344586987</v>
      </c>
      <c r="H49">
        <v>10001</v>
      </c>
      <c r="I49" s="1">
        <v>4202</v>
      </c>
      <c r="J49" s="2">
        <v>3.54</v>
      </c>
      <c r="K49">
        <v>4478</v>
      </c>
      <c r="L49">
        <f t="shared" si="2"/>
        <v>23.326907188102442</v>
      </c>
      <c r="M49" s="1">
        <v>20063</v>
      </c>
      <c r="N49">
        <v>6219</v>
      </c>
      <c r="O49">
        <f t="shared" si="3"/>
        <v>0.28987601379696093</v>
      </c>
      <c r="P49" s="2">
        <v>-16545</v>
      </c>
      <c r="Q49" s="2">
        <v>12454</v>
      </c>
      <c r="R49" s="5">
        <f t="shared" si="4"/>
        <v>-10326</v>
      </c>
      <c r="S49" s="5">
        <f t="shared" si="5"/>
        <v>0.16898113207547169</v>
      </c>
      <c r="T49" s="2">
        <v>1.3264</v>
      </c>
      <c r="U49">
        <v>0.44550000000000001</v>
      </c>
      <c r="V49" s="1">
        <v>20.943999999999999</v>
      </c>
      <c r="W49" s="1">
        <v>5.9705000000000004</v>
      </c>
      <c r="X49" s="1">
        <v>14.4887</v>
      </c>
      <c r="Y49" s="1">
        <v>19.586099999999998</v>
      </c>
      <c r="Z49" s="1">
        <v>1.7623</v>
      </c>
      <c r="AA49" s="2">
        <v>42.5304</v>
      </c>
      <c r="AB49" s="5">
        <v>26500</v>
      </c>
      <c r="AC49" s="2">
        <v>1.2336</v>
      </c>
    </row>
    <row r="50" spans="1:29">
      <c r="A50">
        <v>2020</v>
      </c>
      <c r="B50" t="s">
        <v>33</v>
      </c>
      <c r="C50" t="s">
        <v>34</v>
      </c>
      <c r="D50">
        <f t="shared" si="0"/>
        <v>0.20431015079900969</v>
      </c>
      <c r="E50">
        <v>127.01</v>
      </c>
      <c r="F50">
        <v>17772</v>
      </c>
      <c r="G50">
        <f t="shared" si="1"/>
        <v>15.021681444566703</v>
      </c>
      <c r="H50">
        <v>7987</v>
      </c>
      <c r="I50" s="1">
        <v>2459</v>
      </c>
      <c r="J50" s="2">
        <v>2.0699999999999998</v>
      </c>
      <c r="K50">
        <v>3631</v>
      </c>
      <c r="L50">
        <f t="shared" si="2"/>
        <v>22.255892255892263</v>
      </c>
      <c r="M50" s="1">
        <v>16929</v>
      </c>
      <c r="N50">
        <v>4071</v>
      </c>
      <c r="O50">
        <f t="shared" si="3"/>
        <v>0.22906819716407834</v>
      </c>
      <c r="P50" s="2">
        <v>-5742</v>
      </c>
      <c r="Q50" s="2">
        <v>4187</v>
      </c>
      <c r="R50" s="5">
        <f t="shared" si="4"/>
        <v>-1671</v>
      </c>
      <c r="S50" s="5">
        <f t="shared" si="5"/>
        <v>0.15650862068965518</v>
      </c>
      <c r="T50" s="2">
        <v>1.43</v>
      </c>
      <c r="U50">
        <v>0.29330000000000001</v>
      </c>
      <c r="V50" s="1">
        <v>14.525399999999999</v>
      </c>
      <c r="W50" s="1">
        <v>4.7903000000000002</v>
      </c>
      <c r="X50" s="1">
        <v>11.231400000000001</v>
      </c>
      <c r="Y50" s="1">
        <v>13.836399999999999</v>
      </c>
      <c r="Z50" s="1">
        <v>-1.0250999999999999</v>
      </c>
      <c r="AA50" s="2">
        <v>24.7409</v>
      </c>
      <c r="AB50" s="5">
        <v>23200</v>
      </c>
      <c r="AC50" s="2">
        <v>1.8122</v>
      </c>
    </row>
    <row r="51" spans="1:29">
      <c r="A51">
        <v>2019</v>
      </c>
      <c r="B51" t="s">
        <v>33</v>
      </c>
      <c r="C51" t="s">
        <v>34</v>
      </c>
      <c r="D51">
        <f t="shared" si="0"/>
        <v>0.19222056824800984</v>
      </c>
      <c r="E51">
        <v>99.09</v>
      </c>
      <c r="F51">
        <v>15451</v>
      </c>
      <c r="G51">
        <f t="shared" si="1"/>
        <v>18.000610966855056</v>
      </c>
      <c r="H51">
        <v>7189</v>
      </c>
      <c r="I51" s="1">
        <v>2057</v>
      </c>
      <c r="J51" s="2">
        <v>1.71</v>
      </c>
      <c r="K51">
        <v>2970</v>
      </c>
      <c r="L51">
        <f t="shared" si="2"/>
        <v>1.2960436562073685</v>
      </c>
      <c r="M51" s="1">
        <v>15386</v>
      </c>
      <c r="N51">
        <v>5480</v>
      </c>
      <c r="O51">
        <f t="shared" si="3"/>
        <v>0.35466960067309561</v>
      </c>
      <c r="P51" s="2">
        <v>821</v>
      </c>
      <c r="Q51" s="2">
        <v>-1240</v>
      </c>
      <c r="R51" s="5">
        <f t="shared" si="4"/>
        <v>6301</v>
      </c>
      <c r="S51" s="5">
        <f t="shared" si="5"/>
        <v>0.13623853211009174</v>
      </c>
      <c r="T51" s="2">
        <v>1.2725</v>
      </c>
      <c r="U51">
        <v>0.12989999999999999</v>
      </c>
      <c r="V51" s="1">
        <v>13.369300000000001</v>
      </c>
      <c r="W51" s="1">
        <v>4.7470999999999997</v>
      </c>
      <c r="X51" s="1">
        <v>13.369300000000001</v>
      </c>
      <c r="Y51" s="1">
        <v>13.3131</v>
      </c>
      <c r="Z51" s="1">
        <v>2.347</v>
      </c>
      <c r="AA51" s="2">
        <v>24.852</v>
      </c>
      <c r="AB51" s="5">
        <v>21800</v>
      </c>
      <c r="AC51" s="2">
        <v>2.4426000000000001</v>
      </c>
    </row>
    <row r="52" spans="1:29">
      <c r="A52">
        <v>2018</v>
      </c>
      <c r="B52" t="s">
        <v>33</v>
      </c>
      <c r="C52" t="s">
        <v>34</v>
      </c>
      <c r="D52">
        <f t="shared" si="0"/>
        <v>0.22391935237513366</v>
      </c>
      <c r="E52">
        <v>88.48</v>
      </c>
      <c r="F52">
        <v>13094</v>
      </c>
      <c r="G52">
        <f t="shared" si="1"/>
        <v>20.771075447334432</v>
      </c>
      <c r="H52">
        <v>6399</v>
      </c>
      <c r="I52" s="1">
        <v>1795</v>
      </c>
      <c r="J52" s="2">
        <v>1.47</v>
      </c>
      <c r="K52">
        <v>2932</v>
      </c>
      <c r="L52">
        <f t="shared" si="2"/>
        <v>26.926406926406933</v>
      </c>
      <c r="M52" s="1">
        <v>15994</v>
      </c>
      <c r="N52">
        <v>2531</v>
      </c>
      <c r="O52">
        <f t="shared" si="3"/>
        <v>0.19329463876584696</v>
      </c>
      <c r="P52" s="2">
        <v>-4485</v>
      </c>
      <c r="Q52" s="2">
        <v>4084</v>
      </c>
      <c r="R52" s="5">
        <f t="shared" si="4"/>
        <v>-1954</v>
      </c>
      <c r="S52" s="5">
        <f t="shared" si="5"/>
        <v>0.15679144385026739</v>
      </c>
      <c r="T52" s="2">
        <v>1.4278999999999999</v>
      </c>
      <c r="U52">
        <v>6.25E-2</v>
      </c>
      <c r="V52" s="1">
        <v>11.223000000000001</v>
      </c>
      <c r="W52" s="1">
        <v>4.4023000000000003</v>
      </c>
      <c r="X52" s="1">
        <v>11.223000000000001</v>
      </c>
      <c r="Y52" s="1">
        <v>13.708600000000001</v>
      </c>
      <c r="Z52" s="1">
        <v>-0.51690000000000003</v>
      </c>
      <c r="AA52" s="2">
        <v>15.6264</v>
      </c>
      <c r="AB52" s="5">
        <v>18700</v>
      </c>
      <c r="AC52" s="2">
        <v>2.1301000000000001</v>
      </c>
    </row>
    <row r="53" spans="1:29">
      <c r="A53">
        <v>2017</v>
      </c>
      <c r="B53" t="s">
        <v>33</v>
      </c>
      <c r="C53" t="s">
        <v>34</v>
      </c>
      <c r="D53">
        <f t="shared" si="0"/>
        <v>0.21306032097399003</v>
      </c>
      <c r="E53">
        <v>47.63</v>
      </c>
      <c r="F53">
        <v>10842</v>
      </c>
      <c r="G53">
        <f t="shared" si="1"/>
        <v>17.23615916955017</v>
      </c>
      <c r="H53">
        <v>5141</v>
      </c>
      <c r="I53" s="1">
        <v>1401</v>
      </c>
      <c r="J53" s="2">
        <v>1.1499999999999999</v>
      </c>
      <c r="K53">
        <v>2310</v>
      </c>
      <c r="L53">
        <f t="shared" si="2"/>
        <v>11.648139197680042</v>
      </c>
      <c r="M53" s="1">
        <v>14712</v>
      </c>
      <c r="N53">
        <v>3158</v>
      </c>
      <c r="O53">
        <f t="shared" si="3"/>
        <v>0.29127467256963657</v>
      </c>
      <c r="P53" s="2">
        <v>-5904</v>
      </c>
      <c r="Q53" s="2">
        <v>2038</v>
      </c>
      <c r="R53" s="5">
        <f t="shared" si="4"/>
        <v>-2746</v>
      </c>
      <c r="S53" s="5">
        <f t="shared" si="5"/>
        <v>0.12762430939226518</v>
      </c>
      <c r="T53" s="2">
        <v>1.5246</v>
      </c>
      <c r="U53">
        <v>0</v>
      </c>
      <c r="V53" s="1">
        <v>9.5228000000000002</v>
      </c>
      <c r="W53" s="1">
        <v>4.2321999999999997</v>
      </c>
      <c r="X53" s="1">
        <v>9.5228000000000002</v>
      </c>
      <c r="Y53" s="1">
        <v>12.922000000000001</v>
      </c>
      <c r="Z53" s="1">
        <v>0.53820000000000001</v>
      </c>
      <c r="AA53" s="2">
        <v>13.417</v>
      </c>
      <c r="AB53" s="5">
        <v>18100</v>
      </c>
      <c r="AC53" s="2">
        <v>1.2616000000000001</v>
      </c>
    </row>
    <row r="54" spans="1:29">
      <c r="A54">
        <v>2016</v>
      </c>
      <c r="B54" t="s">
        <v>33</v>
      </c>
      <c r="C54" t="s">
        <v>34</v>
      </c>
      <c r="D54">
        <f t="shared" si="0"/>
        <v>0.22372404844290658</v>
      </c>
      <c r="E54">
        <v>44.23</v>
      </c>
      <c r="F54">
        <v>9248</v>
      </c>
      <c r="G54">
        <f t="shared" si="1"/>
        <v>15.239875389408098</v>
      </c>
      <c r="H54">
        <v>4719</v>
      </c>
      <c r="I54" s="1">
        <v>1228</v>
      </c>
      <c r="J54" s="2">
        <v>1</v>
      </c>
      <c r="K54">
        <v>2069</v>
      </c>
      <c r="L54">
        <f t="shared" si="2"/>
        <v>15.975336322869961</v>
      </c>
      <c r="M54" s="1">
        <v>13759</v>
      </c>
      <c r="N54">
        <v>2546</v>
      </c>
      <c r="O54">
        <f t="shared" si="3"/>
        <v>0.27530276816608995</v>
      </c>
      <c r="P54" s="2">
        <v>-8038</v>
      </c>
      <c r="Q54" s="2">
        <v>4728</v>
      </c>
      <c r="R54" s="5">
        <f t="shared" si="4"/>
        <v>-5492</v>
      </c>
      <c r="S54" s="5">
        <f t="shared" si="5"/>
        <v>0.12315476190476191</v>
      </c>
      <c r="T54" s="2">
        <v>1.5163</v>
      </c>
      <c r="U54">
        <v>0</v>
      </c>
      <c r="V54" s="1">
        <v>8.9251000000000005</v>
      </c>
      <c r="W54" s="1">
        <v>4.2519</v>
      </c>
      <c r="X54" s="1">
        <v>8.9251000000000005</v>
      </c>
      <c r="Y54" s="1">
        <v>13.278600000000001</v>
      </c>
      <c r="Z54" s="1">
        <v>9.35E-2</v>
      </c>
      <c r="AA54" s="2">
        <v>13.159000000000001</v>
      </c>
      <c r="AB54" s="5">
        <v>16800</v>
      </c>
      <c r="AC54" s="2">
        <v>0.1186</v>
      </c>
    </row>
    <row r="55" spans="1:29">
      <c r="A55">
        <v>2015</v>
      </c>
      <c r="B55" t="s">
        <v>33</v>
      </c>
      <c r="C55" t="s">
        <v>34</v>
      </c>
      <c r="D55">
        <f t="shared" si="0"/>
        <v>0.22230529595015577</v>
      </c>
      <c r="F55">
        <v>8025</v>
      </c>
      <c r="G55">
        <f t="shared" si="1"/>
        <v>-70.837270150446983</v>
      </c>
      <c r="H55">
        <v>4218</v>
      </c>
      <c r="I55" s="1">
        <v>419</v>
      </c>
      <c r="J55" s="2">
        <v>0.34</v>
      </c>
      <c r="K55">
        <v>1784</v>
      </c>
      <c r="L55">
        <f t="shared" si="2"/>
        <v>-65.386107877376801</v>
      </c>
      <c r="M55" s="1">
        <v>8248</v>
      </c>
      <c r="N55">
        <v>2220</v>
      </c>
      <c r="O55">
        <f t="shared" si="3"/>
        <v>0.27663551401869158</v>
      </c>
      <c r="P55" s="2">
        <v>-2881</v>
      </c>
      <c r="Q55" s="2">
        <v>1284</v>
      </c>
      <c r="R55" s="5">
        <f t="shared" si="4"/>
        <v>-661</v>
      </c>
      <c r="S55" s="5">
        <f t="shared" si="5"/>
        <v>0.11291139240506329</v>
      </c>
      <c r="T55" s="2">
        <v>1.3224</v>
      </c>
      <c r="U55">
        <v>0.13250000000000001</v>
      </c>
      <c r="V55" s="1">
        <v>5.08</v>
      </c>
      <c r="W55" s="1">
        <v>1.9117999999999999</v>
      </c>
      <c r="X55" s="1">
        <v>5.08</v>
      </c>
      <c r="Y55" s="1">
        <v>5.2211999999999996</v>
      </c>
      <c r="Z55" s="1">
        <v>0.10299999999999999</v>
      </c>
      <c r="AA55" s="2">
        <v>8.5457999999999998</v>
      </c>
      <c r="AB55" s="5">
        <v>15800</v>
      </c>
      <c r="AC55" s="2">
        <v>1.6222000000000001</v>
      </c>
    </row>
    <row r="56" spans="1:29">
      <c r="A56">
        <v>2014</v>
      </c>
      <c r="B56" t="s">
        <v>33</v>
      </c>
      <c r="C56" t="s">
        <v>34</v>
      </c>
      <c r="D56">
        <f t="shared" si="0"/>
        <v>0.18729558834217602</v>
      </c>
      <c r="E56">
        <v>81.19</v>
      </c>
      <c r="F56">
        <v>27518</v>
      </c>
      <c r="H56">
        <v>11653</v>
      </c>
      <c r="I56" s="1">
        <v>2419</v>
      </c>
      <c r="J56" s="2">
        <v>2.09</v>
      </c>
      <c r="K56">
        <v>5154</v>
      </c>
      <c r="M56" s="1">
        <v>20274</v>
      </c>
      <c r="N56">
        <v>5813</v>
      </c>
      <c r="O56">
        <f t="shared" si="3"/>
        <v>0.21124354967657533</v>
      </c>
      <c r="P56" s="2">
        <v>-3421</v>
      </c>
      <c r="Q56" s="2">
        <v>-1110</v>
      </c>
      <c r="R56" s="5">
        <f t="shared" si="4"/>
        <v>2392</v>
      </c>
      <c r="S56" s="5">
        <f t="shared" si="5"/>
        <v>0.17237458193979932</v>
      </c>
      <c r="T56" s="2">
        <v>1.2753000000000001</v>
      </c>
      <c r="U56">
        <v>0.51380000000000003</v>
      </c>
      <c r="V56" s="1">
        <v>11.9315</v>
      </c>
      <c r="W56" s="1">
        <v>3.073</v>
      </c>
      <c r="X56" s="1">
        <v>7.8818000000000001</v>
      </c>
      <c r="Y56" s="1">
        <v>8.7905999999999995</v>
      </c>
      <c r="Z56" s="1">
        <v>0.28799999999999998</v>
      </c>
      <c r="AA56" s="2">
        <v>29.2256</v>
      </c>
      <c r="AB56" s="5">
        <v>29900</v>
      </c>
      <c r="AC56" s="2">
        <v>8.0028000000000006</v>
      </c>
    </row>
    <row r="57" spans="1:29">
      <c r="O57">
        <f t="shared" si="3"/>
        <v>0</v>
      </c>
      <c r="R57" s="5">
        <f t="shared" si="4"/>
        <v>0</v>
      </c>
      <c r="S57" s="5" t="e">
        <f t="shared" si="5"/>
        <v>#DIV/0!</v>
      </c>
    </row>
    <row r="58" spans="1:29">
      <c r="A58">
        <v>2022</v>
      </c>
      <c r="B58" t="s">
        <v>35</v>
      </c>
      <c r="C58" t="s">
        <v>36</v>
      </c>
      <c r="D58">
        <f t="shared" si="0"/>
        <v>0.2954837966075648</v>
      </c>
      <c r="E58">
        <v>47.21</v>
      </c>
      <c r="F58">
        <v>52057</v>
      </c>
      <c r="G58">
        <f t="shared" si="1"/>
        <v>19.025516736784343</v>
      </c>
      <c r="H58">
        <v>15322</v>
      </c>
      <c r="I58" s="1">
        <v>9359</v>
      </c>
      <c r="J58" s="2">
        <v>10.82</v>
      </c>
      <c r="K58">
        <v>15382</v>
      </c>
      <c r="L58">
        <f t="shared" si="2"/>
        <v>125.50945609148218</v>
      </c>
      <c r="M58" s="1">
        <v>68912</v>
      </c>
      <c r="N58">
        <v>6279</v>
      </c>
      <c r="O58">
        <f t="shared" si="3"/>
        <v>0.12061778435176826</v>
      </c>
      <c r="P58" s="2">
        <v>-3280</v>
      </c>
      <c r="Q58" s="2">
        <v>-3735</v>
      </c>
      <c r="R58" s="5">
        <f t="shared" si="4"/>
        <v>2999</v>
      </c>
      <c r="S58" s="5">
        <f t="shared" si="5"/>
        <v>0.42027322404371587</v>
      </c>
      <c r="T58" s="2">
        <v>1</v>
      </c>
      <c r="U58">
        <v>0.43769999999999998</v>
      </c>
      <c r="V58" s="1">
        <v>14.5016</v>
      </c>
      <c r="W58" s="1">
        <v>1.6646000000000001</v>
      </c>
      <c r="X58" s="1">
        <v>10.015700000000001</v>
      </c>
      <c r="Y58" s="1">
        <v>17.978400000000001</v>
      </c>
      <c r="Z58" s="1">
        <v>6.0658000000000003</v>
      </c>
      <c r="AA58" s="2">
        <v>14.3995</v>
      </c>
      <c r="AB58" s="5">
        <v>36600</v>
      </c>
      <c r="AC58" s="2">
        <v>4.6978999999999997</v>
      </c>
    </row>
    <row r="59" spans="1:29">
      <c r="A59">
        <v>2021</v>
      </c>
      <c r="B59" t="s">
        <v>35</v>
      </c>
      <c r="C59" t="s">
        <v>36</v>
      </c>
      <c r="D59">
        <f t="shared" si="0"/>
        <v>0.15595847814157673</v>
      </c>
      <c r="E59">
        <v>32.619999999999997</v>
      </c>
      <c r="F59">
        <v>43736</v>
      </c>
      <c r="G59">
        <f t="shared" si="1"/>
        <v>-12.081373376753913</v>
      </c>
      <c r="H59">
        <v>6912</v>
      </c>
      <c r="I59" s="1">
        <v>-5973</v>
      </c>
      <c r="J59" s="2">
        <v>-6.88</v>
      </c>
      <c r="K59">
        <v>6821</v>
      </c>
      <c r="L59">
        <f t="shared" si="2"/>
        <v>-42.278073961242278</v>
      </c>
      <c r="M59" s="1">
        <v>67199</v>
      </c>
      <c r="N59">
        <v>1038</v>
      </c>
      <c r="O59">
        <f t="shared" si="3"/>
        <v>2.373330894457655E-2</v>
      </c>
      <c r="P59" s="2">
        <v>-6202</v>
      </c>
      <c r="Q59" s="2">
        <v>5058</v>
      </c>
      <c r="R59" s="5">
        <f t="shared" si="4"/>
        <v>-5164</v>
      </c>
      <c r="S59" s="5">
        <f t="shared" si="5"/>
        <v>0.15157777777777778</v>
      </c>
      <c r="T59" s="2">
        <v>1</v>
      </c>
      <c r="U59">
        <v>0.55859999999999999</v>
      </c>
      <c r="V59" s="1">
        <v>-8.7432999999999996</v>
      </c>
      <c r="W59" s="1">
        <v>-0.99460000000000004</v>
      </c>
      <c r="X59" s="1">
        <v>-5.5693999999999999</v>
      </c>
      <c r="Y59" s="1">
        <v>-13.6569</v>
      </c>
      <c r="Z59" s="1">
        <v>3.2256</v>
      </c>
      <c r="AA59" s="2">
        <v>-8.6801999999999992</v>
      </c>
      <c r="AB59" s="5">
        <v>45000</v>
      </c>
      <c r="AC59" s="2">
        <v>1.2336</v>
      </c>
    </row>
    <row r="60" spans="1:29">
      <c r="A60">
        <v>2020</v>
      </c>
      <c r="B60" t="s">
        <v>35</v>
      </c>
      <c r="C60" t="s">
        <v>36</v>
      </c>
      <c r="D60">
        <f t="shared" si="0"/>
        <v>0.23754673742612473</v>
      </c>
      <c r="E60">
        <v>44.65</v>
      </c>
      <c r="F60">
        <v>49746</v>
      </c>
      <c r="G60">
        <f t="shared" si="1"/>
        <v>4.9737280803562101</v>
      </c>
      <c r="H60">
        <v>11975</v>
      </c>
      <c r="I60" s="1">
        <v>3326</v>
      </c>
      <c r="J60" s="2">
        <v>3.74</v>
      </c>
      <c r="K60">
        <v>11817</v>
      </c>
      <c r="L60">
        <f t="shared" si="2"/>
        <v>71.335363201391914</v>
      </c>
      <c r="M60" s="1">
        <v>67427</v>
      </c>
      <c r="N60">
        <v>-1807</v>
      </c>
      <c r="O60">
        <f t="shared" si="3"/>
        <v>-3.6324528605315001E-2</v>
      </c>
      <c r="P60" s="2">
        <v>-5475</v>
      </c>
      <c r="Q60" s="2">
        <v>7258</v>
      </c>
      <c r="R60" s="5">
        <f t="shared" si="4"/>
        <v>-7282</v>
      </c>
      <c r="S60" s="5">
        <f t="shared" si="5"/>
        <v>0.25689130434782609</v>
      </c>
      <c r="T60" s="2">
        <v>1</v>
      </c>
      <c r="U60">
        <v>0.52429999999999999</v>
      </c>
      <c r="V60" s="1">
        <v>6.1561000000000003</v>
      </c>
      <c r="W60" s="1">
        <v>0.78490000000000004</v>
      </c>
      <c r="X60" s="1">
        <v>4.0096999999999996</v>
      </c>
      <c r="Y60" s="1">
        <v>6.6859999999999999</v>
      </c>
      <c r="Z60" s="1">
        <v>-1.5986</v>
      </c>
      <c r="AA60" s="2">
        <v>6.1117999999999997</v>
      </c>
      <c r="AB60" s="5">
        <v>46000</v>
      </c>
      <c r="AC60" s="2">
        <v>1.8122</v>
      </c>
    </row>
    <row r="61" spans="1:29">
      <c r="A61">
        <v>2019</v>
      </c>
      <c r="B61" t="s">
        <v>35</v>
      </c>
      <c r="C61" t="s">
        <v>36</v>
      </c>
      <c r="D61">
        <f t="shared" si="0"/>
        <v>0.14554010424360084</v>
      </c>
      <c r="E61">
        <v>34.86</v>
      </c>
      <c r="F61">
        <v>47389</v>
      </c>
      <c r="G61">
        <f t="shared" si="1"/>
        <v>-4.303311793214859</v>
      </c>
      <c r="H61">
        <v>6921</v>
      </c>
      <c r="I61" s="1">
        <v>-6</v>
      </c>
      <c r="J61" s="2">
        <v>-0.01</v>
      </c>
      <c r="K61">
        <v>6897</v>
      </c>
      <c r="L61">
        <f t="shared" si="2"/>
        <v>7.1794871794871762</v>
      </c>
      <c r="M61" s="1">
        <v>57309</v>
      </c>
      <c r="N61">
        <v>-394</v>
      </c>
      <c r="O61">
        <f t="shared" si="3"/>
        <v>-8.3141657346641629E-3</v>
      </c>
      <c r="P61" s="2">
        <v>-223</v>
      </c>
      <c r="Q61" s="2">
        <v>1249</v>
      </c>
      <c r="R61" s="5">
        <f t="shared" si="4"/>
        <v>-617</v>
      </c>
      <c r="S61" s="5">
        <f t="shared" si="5"/>
        <v>0.1390524193548387</v>
      </c>
      <c r="T61" s="2">
        <v>1</v>
      </c>
      <c r="U61">
        <v>0.60270000000000001</v>
      </c>
      <c r="V61" s="1">
        <v>0.1797</v>
      </c>
      <c r="W61" s="1">
        <v>2.0899999999999998E-2</v>
      </c>
      <c r="X61" s="1">
        <v>0.11210000000000001</v>
      </c>
      <c r="Y61" s="1">
        <v>-1.2699999999999999E-2</v>
      </c>
      <c r="Z61" s="1">
        <v>7.9684999999999997</v>
      </c>
      <c r="AA61" s="2">
        <v>0.1797</v>
      </c>
      <c r="AB61" s="5">
        <v>49600</v>
      </c>
      <c r="AC61" s="2">
        <v>2.4426000000000001</v>
      </c>
    </row>
    <row r="62" spans="1:29">
      <c r="A62">
        <v>2018</v>
      </c>
      <c r="B62" t="s">
        <v>35</v>
      </c>
      <c r="C62" t="s">
        <v>36</v>
      </c>
      <c r="D62">
        <f t="shared" si="0"/>
        <v>0.12994749596122779</v>
      </c>
      <c r="E62">
        <v>53.56</v>
      </c>
      <c r="F62">
        <v>49520</v>
      </c>
      <c r="G62">
        <f t="shared" si="1"/>
        <v>-5.436629938701854</v>
      </c>
      <c r="H62">
        <v>6849</v>
      </c>
      <c r="I62" s="1">
        <v>-6084</v>
      </c>
      <c r="J62" s="2">
        <v>-6.54</v>
      </c>
      <c r="K62">
        <v>6435</v>
      </c>
      <c r="L62">
        <f t="shared" si="2"/>
        <v>33.922996878251823</v>
      </c>
      <c r="M62" s="1">
        <v>65708</v>
      </c>
      <c r="N62">
        <v>-7818</v>
      </c>
      <c r="O62">
        <f t="shared" si="3"/>
        <v>-0.15787560581583199</v>
      </c>
      <c r="P62" s="2">
        <v>14041</v>
      </c>
      <c r="Q62" s="2">
        <v>-5697</v>
      </c>
      <c r="R62" s="5">
        <f t="shared" si="4"/>
        <v>6223</v>
      </c>
      <c r="S62" s="5">
        <f t="shared" si="5"/>
        <v>0.12921686746987951</v>
      </c>
      <c r="T62" s="2">
        <v>1</v>
      </c>
      <c r="U62">
        <v>0.48149999999999998</v>
      </c>
      <c r="V62" s="1">
        <v>-9.2225999999999999</v>
      </c>
      <c r="W62" s="1">
        <v>-1.2161</v>
      </c>
      <c r="X62" s="1">
        <v>-6.2251000000000003</v>
      </c>
      <c r="Y62" s="1">
        <v>-12.2859</v>
      </c>
      <c r="Z62" s="1">
        <v>-11.611000000000001</v>
      </c>
      <c r="AA62" s="2">
        <v>-9.2225999999999999</v>
      </c>
      <c r="AB62" s="5">
        <v>49800</v>
      </c>
      <c r="AC62" s="2">
        <v>2.1301000000000001</v>
      </c>
    </row>
    <row r="63" spans="1:29">
      <c r="A63">
        <v>2017</v>
      </c>
      <c r="B63" t="s">
        <v>35</v>
      </c>
      <c r="C63" t="s">
        <v>36</v>
      </c>
      <c r="D63">
        <f t="shared" si="0"/>
        <v>9.1756258712547972E-2</v>
      </c>
      <c r="E63">
        <v>67.08</v>
      </c>
      <c r="F63">
        <v>52367</v>
      </c>
      <c r="G63">
        <f t="shared" si="1"/>
        <v>-10.218252267389028</v>
      </c>
      <c r="H63">
        <v>5236</v>
      </c>
      <c r="I63" s="1">
        <v>-849</v>
      </c>
      <c r="J63" s="2">
        <v>-0.78</v>
      </c>
      <c r="K63">
        <v>4805</v>
      </c>
      <c r="L63">
        <f t="shared" si="2"/>
        <v>-51.747338823056843</v>
      </c>
      <c r="M63" s="1">
        <v>76858</v>
      </c>
      <c r="N63">
        <v>3502</v>
      </c>
      <c r="O63">
        <f t="shared" si="3"/>
        <v>6.6874176485191061E-2</v>
      </c>
      <c r="P63" s="2">
        <v>3252</v>
      </c>
      <c r="Q63" s="2">
        <v>-6833</v>
      </c>
      <c r="R63" s="5">
        <f t="shared" si="4"/>
        <v>6754</v>
      </c>
      <c r="S63" s="5">
        <f t="shared" si="5"/>
        <v>8.5195035460992913E-2</v>
      </c>
      <c r="T63" s="2">
        <v>1</v>
      </c>
      <c r="U63">
        <v>0.4022</v>
      </c>
      <c r="V63" s="1">
        <v>-0.33700000000000002</v>
      </c>
      <c r="W63" s="1">
        <v>-5.1999999999999998E-2</v>
      </c>
      <c r="X63" s="1">
        <v>-0.24030000000000001</v>
      </c>
      <c r="Y63" s="1">
        <v>-1.6213</v>
      </c>
      <c r="Z63" s="1">
        <v>1.0537000000000001</v>
      </c>
      <c r="AA63" s="2">
        <v>-0.33700000000000002</v>
      </c>
      <c r="AB63" s="5">
        <v>56400</v>
      </c>
      <c r="AC63" s="2">
        <v>1.2616000000000001</v>
      </c>
    </row>
    <row r="64" spans="1:29">
      <c r="A64">
        <v>2016</v>
      </c>
      <c r="B64" t="s">
        <v>35</v>
      </c>
      <c r="C64" t="s">
        <v>36</v>
      </c>
      <c r="D64">
        <f t="shared" si="0"/>
        <v>0.17072710751453016</v>
      </c>
      <c r="E64">
        <v>76.66</v>
      </c>
      <c r="F64">
        <v>58327</v>
      </c>
      <c r="G64">
        <f t="shared" si="1"/>
        <v>-9.438561624693353</v>
      </c>
      <c r="H64">
        <v>10565</v>
      </c>
      <c r="I64" s="1">
        <v>2196</v>
      </c>
      <c r="J64" s="2">
        <v>1.65</v>
      </c>
      <c r="K64">
        <v>9958</v>
      </c>
      <c r="L64">
        <f t="shared" si="2"/>
        <v>-40.556351480420247</v>
      </c>
      <c r="M64" s="1">
        <v>90210</v>
      </c>
      <c r="N64">
        <v>2877</v>
      </c>
      <c r="O64">
        <f t="shared" si="3"/>
        <v>4.9325355324292351E-2</v>
      </c>
      <c r="P64" s="2">
        <v>8462</v>
      </c>
      <c r="Q64" s="2">
        <v>-11429</v>
      </c>
      <c r="R64" s="5">
        <f t="shared" si="4"/>
        <v>11339</v>
      </c>
      <c r="S64" s="5">
        <f t="shared" si="5"/>
        <v>0.14996987951807228</v>
      </c>
      <c r="T64" s="2">
        <v>1</v>
      </c>
      <c r="U64">
        <v>0.32419999999999999</v>
      </c>
      <c r="V64" s="1">
        <v>2.4630999999999998</v>
      </c>
      <c r="W64" s="1">
        <v>0.44719999999999999</v>
      </c>
      <c r="X64" s="1">
        <v>1.8601000000000001</v>
      </c>
      <c r="Y64" s="1">
        <v>3.7650000000000001</v>
      </c>
      <c r="Z64" s="1">
        <v>-1.3029999999999999</v>
      </c>
      <c r="AA64" s="2">
        <v>2.4630999999999998</v>
      </c>
      <c r="AB64" s="5">
        <v>66400</v>
      </c>
      <c r="AC64" s="2">
        <v>0.1186</v>
      </c>
    </row>
    <row r="65" spans="1:29">
      <c r="A65">
        <v>2015</v>
      </c>
      <c r="B65" t="s">
        <v>35</v>
      </c>
      <c r="C65" t="s">
        <v>36</v>
      </c>
      <c r="D65">
        <f t="shared" si="0"/>
        <v>0.26009999068409778</v>
      </c>
      <c r="E65">
        <v>78.41</v>
      </c>
      <c r="F65">
        <v>64406</v>
      </c>
      <c r="G65">
        <f t="shared" si="1"/>
        <v>-6.4872085257136174</v>
      </c>
      <c r="H65">
        <v>19219</v>
      </c>
      <c r="I65" s="1">
        <v>7529</v>
      </c>
      <c r="J65" s="2">
        <v>5.2</v>
      </c>
      <c r="K65">
        <v>16752</v>
      </c>
      <c r="L65">
        <f t="shared" si="2"/>
        <v>-1.0046093842335457</v>
      </c>
      <c r="M65" s="1">
        <v>107272</v>
      </c>
      <c r="N65">
        <v>5007</v>
      </c>
      <c r="O65">
        <f t="shared" si="3"/>
        <v>7.7741204235630218E-2</v>
      </c>
      <c r="P65" s="2">
        <v>14284</v>
      </c>
      <c r="Q65" s="2">
        <v>-19788</v>
      </c>
      <c r="R65" s="5">
        <f t="shared" si="4"/>
        <v>19291</v>
      </c>
      <c r="S65" s="5">
        <f t="shared" si="5"/>
        <v>0.25772307692307694</v>
      </c>
      <c r="T65" s="2">
        <v>1</v>
      </c>
      <c r="U65">
        <v>0.29099999999999998</v>
      </c>
      <c r="V65" s="1">
        <v>7.0606</v>
      </c>
      <c r="W65" s="1">
        <v>1.4690000000000001</v>
      </c>
      <c r="X65" s="1">
        <v>5.4690000000000003</v>
      </c>
      <c r="Y65" s="1">
        <v>11.6899</v>
      </c>
      <c r="Z65" s="1">
        <v>-0.50070000000000003</v>
      </c>
      <c r="AA65" s="2">
        <v>7.0606</v>
      </c>
      <c r="AB65" s="5">
        <v>65000</v>
      </c>
      <c r="AC65" s="2">
        <v>1.6222000000000001</v>
      </c>
    </row>
    <row r="66" spans="1:29">
      <c r="A66">
        <v>2014</v>
      </c>
      <c r="B66" t="s">
        <v>35</v>
      </c>
      <c r="C66" t="s">
        <v>36</v>
      </c>
      <c r="D66">
        <f t="shared" si="0"/>
        <v>0.24569503731451636</v>
      </c>
      <c r="E66">
        <v>75.16</v>
      </c>
      <c r="F66">
        <v>68874</v>
      </c>
      <c r="G66">
        <f t="shared" si="1"/>
        <v>-3.2858707557502753</v>
      </c>
      <c r="H66">
        <v>21915</v>
      </c>
      <c r="I66" s="1">
        <v>9085</v>
      </c>
      <c r="J66" s="2">
        <v>6.13</v>
      </c>
      <c r="K66">
        <v>16922</v>
      </c>
      <c r="L66">
        <f t="shared" si="2"/>
        <v>-12.443731567237549</v>
      </c>
      <c r="M66" s="1">
        <v>101081</v>
      </c>
      <c r="N66">
        <v>5865</v>
      </c>
      <c r="O66">
        <f t="shared" si="3"/>
        <v>8.5155501350291832E-2</v>
      </c>
      <c r="P66" s="2">
        <v>7099</v>
      </c>
      <c r="Q66" s="2">
        <v>-11758</v>
      </c>
      <c r="R66" s="5">
        <f t="shared" si="4"/>
        <v>12964</v>
      </c>
      <c r="S66" s="5">
        <f t="shared" si="5"/>
        <v>0.26440625000000001</v>
      </c>
      <c r="T66" s="2">
        <v>1</v>
      </c>
      <c r="U66">
        <v>0.41249999999999998</v>
      </c>
      <c r="V66" s="1">
        <v>8.9116999999999997</v>
      </c>
      <c r="W66" s="1">
        <v>1.6640999999999999</v>
      </c>
      <c r="X66" s="1">
        <v>6.3093000000000004</v>
      </c>
      <c r="Y66" s="1">
        <v>13.190799999999999</v>
      </c>
      <c r="Z66" s="1">
        <v>1.7808999999999999</v>
      </c>
      <c r="AA66" s="2">
        <v>8.9116999999999997</v>
      </c>
      <c r="AB66" s="5">
        <v>64000</v>
      </c>
      <c r="AC66" s="2">
        <v>1.4648000000000001</v>
      </c>
    </row>
    <row r="67" spans="1:29">
      <c r="A67">
        <v>2013</v>
      </c>
      <c r="B67" t="s">
        <v>35</v>
      </c>
      <c r="C67" t="s">
        <v>36</v>
      </c>
      <c r="D67">
        <f t="shared" si="0"/>
        <v>0.27139326536916897</v>
      </c>
      <c r="E67">
        <v>52.11</v>
      </c>
      <c r="F67">
        <v>71214</v>
      </c>
      <c r="G67">
        <f t="shared" ref="G67:G130" si="6">(F67/F68-1)*100</f>
        <v>9.3833038937101598</v>
      </c>
      <c r="H67">
        <v>21825</v>
      </c>
      <c r="I67" s="1">
        <v>3438</v>
      </c>
      <c r="J67" s="2">
        <v>2.04</v>
      </c>
      <c r="K67">
        <v>19327</v>
      </c>
      <c r="L67">
        <f t="shared" ref="L67:L130" si="7">(K67/K68-1)*100</f>
        <v>26.942528735632187</v>
      </c>
      <c r="M67" s="1">
        <v>98669</v>
      </c>
      <c r="N67">
        <v>3676</v>
      </c>
      <c r="O67">
        <f t="shared" ref="O67:O130" si="8">IFERROR(N67/F67,0)</f>
        <v>5.1619063667256437E-2</v>
      </c>
      <c r="P67" s="2">
        <v>16612</v>
      </c>
      <c r="Q67" s="2">
        <v>-20564</v>
      </c>
      <c r="R67" s="5">
        <f t="shared" ref="R67:R130" si="9">N67+P67</f>
        <v>20288</v>
      </c>
      <c r="S67" s="5">
        <f t="shared" ref="S67:S130" si="10">K67/AB67</f>
        <v>0.30677777777777776</v>
      </c>
      <c r="T67" s="2">
        <v>1</v>
      </c>
      <c r="U67">
        <v>0.49149999999999999</v>
      </c>
      <c r="V67" s="1">
        <v>3.7488999999999999</v>
      </c>
      <c r="W67" s="1">
        <v>0.67420000000000002</v>
      </c>
      <c r="X67" s="1">
        <v>2.5133999999999999</v>
      </c>
      <c r="Y67" s="1">
        <v>4.8277000000000001</v>
      </c>
      <c r="Z67" s="1">
        <v>2.2237</v>
      </c>
      <c r="AA67" s="2">
        <v>3.7488999999999999</v>
      </c>
      <c r="AB67" s="5">
        <v>63000</v>
      </c>
      <c r="AC67" s="2">
        <v>2.0693000000000001</v>
      </c>
    </row>
    <row r="68" spans="1:29">
      <c r="A68">
        <v>2012</v>
      </c>
      <c r="B68" t="s">
        <v>35</v>
      </c>
      <c r="C68" t="s">
        <v>36</v>
      </c>
      <c r="D68">
        <f t="shared" si="0"/>
        <v>0.23385300668151449</v>
      </c>
      <c r="E68">
        <v>44.06</v>
      </c>
      <c r="F68">
        <v>65105</v>
      </c>
      <c r="G68">
        <f t="shared" si="6"/>
        <v>-10.605665325625779</v>
      </c>
      <c r="H68">
        <v>18692</v>
      </c>
      <c r="I68" s="1">
        <v>19810</v>
      </c>
      <c r="J68" s="2">
        <v>11.01</v>
      </c>
      <c r="K68">
        <v>15225</v>
      </c>
      <c r="L68">
        <f t="shared" si="7"/>
        <v>-28.068600585845228</v>
      </c>
      <c r="M68" s="1">
        <v>102393</v>
      </c>
      <c r="N68">
        <v>-81</v>
      </c>
      <c r="O68">
        <f t="shared" si="8"/>
        <v>-1.2441440749558406E-3</v>
      </c>
      <c r="P68" s="2">
        <v>36448</v>
      </c>
      <c r="Q68" s="2">
        <v>-36926</v>
      </c>
      <c r="R68" s="5">
        <f t="shared" si="9"/>
        <v>36367</v>
      </c>
      <c r="S68" s="5">
        <f t="shared" si="10"/>
        <v>0.26710526315789473</v>
      </c>
      <c r="T68" s="2">
        <v>1</v>
      </c>
      <c r="U68">
        <v>0.7349</v>
      </c>
      <c r="V68" s="1">
        <v>18.4222</v>
      </c>
      <c r="W68" s="1">
        <v>3.4106999999999998</v>
      </c>
      <c r="X68" s="1">
        <v>10.6183</v>
      </c>
      <c r="Y68" s="1">
        <v>30.427800000000001</v>
      </c>
      <c r="Z68" s="1">
        <v>-121.5022</v>
      </c>
      <c r="AA68" s="2">
        <v>18.4222</v>
      </c>
      <c r="AB68" s="5">
        <v>57000</v>
      </c>
      <c r="AC68" s="2">
        <v>3.1568000000000001</v>
      </c>
    </row>
    <row r="69" spans="1:29">
      <c r="A69">
        <v>2011</v>
      </c>
      <c r="B69" t="s">
        <v>35</v>
      </c>
      <c r="C69" t="s">
        <v>36</v>
      </c>
      <c r="D69">
        <f t="shared" si="0"/>
        <v>0.29062598690082247</v>
      </c>
      <c r="E69">
        <v>7.79</v>
      </c>
      <c r="F69">
        <v>72829</v>
      </c>
      <c r="G69">
        <f t="shared" si="6"/>
        <v>-3.4699855527721479</v>
      </c>
      <c r="H69">
        <v>16787</v>
      </c>
      <c r="I69" s="1">
        <v>2046</v>
      </c>
      <c r="J69" s="2">
        <v>14.98</v>
      </c>
      <c r="K69">
        <v>21166</v>
      </c>
      <c r="L69">
        <f t="shared" si="7"/>
        <v>-23.767332973167655</v>
      </c>
      <c r="M69" s="1">
        <v>113239</v>
      </c>
      <c r="N69">
        <v>16597</v>
      </c>
      <c r="O69">
        <f t="shared" si="8"/>
        <v>0.22788998887805681</v>
      </c>
      <c r="P69" s="2">
        <v>-9912</v>
      </c>
      <c r="Q69" s="2">
        <v>-9261</v>
      </c>
      <c r="R69" s="5">
        <f t="shared" si="9"/>
        <v>6685</v>
      </c>
      <c r="S69" s="5">
        <f t="shared" si="10"/>
        <v>0.33596825396825397</v>
      </c>
      <c r="T69" s="2">
        <v>1</v>
      </c>
      <c r="U69">
        <v>0.75480000000000003</v>
      </c>
      <c r="V69" s="1">
        <v>32.126199999999997</v>
      </c>
      <c r="W69" s="1">
        <v>1.9393</v>
      </c>
      <c r="X69" s="1">
        <v>6.6699000000000002</v>
      </c>
      <c r="Y69" s="1">
        <v>2.8092999999999999</v>
      </c>
      <c r="Z69" s="1">
        <v>-15.871499999999999</v>
      </c>
      <c r="AA69" s="2">
        <v>11.704499999999999</v>
      </c>
      <c r="AB69" s="5">
        <v>63000</v>
      </c>
      <c r="AC69" s="2">
        <v>1.64</v>
      </c>
    </row>
    <row r="70" spans="1:29">
      <c r="A70">
        <v>2010</v>
      </c>
      <c r="B70" t="s">
        <v>35</v>
      </c>
      <c r="C70" t="s">
        <v>36</v>
      </c>
      <c r="D70">
        <f t="shared" si="0"/>
        <v>0.3680066801860909</v>
      </c>
      <c r="E70">
        <v>4.04</v>
      </c>
      <c r="F70">
        <v>75447</v>
      </c>
      <c r="H70">
        <v>18614</v>
      </c>
      <c r="I70" s="1">
        <v>-12244</v>
      </c>
      <c r="J70" s="2">
        <v>-90.48</v>
      </c>
      <c r="K70">
        <v>27765</v>
      </c>
      <c r="M70" s="1">
        <v>98076</v>
      </c>
      <c r="N70">
        <v>18584</v>
      </c>
      <c r="O70">
        <f t="shared" si="8"/>
        <v>0.24631860776439091</v>
      </c>
      <c r="P70" s="2">
        <v>5778</v>
      </c>
      <c r="Q70" s="2">
        <v>-28997</v>
      </c>
      <c r="R70" s="5">
        <f t="shared" si="9"/>
        <v>24362</v>
      </c>
      <c r="S70" s="5">
        <f t="shared" si="10"/>
        <v>0.28921875000000002</v>
      </c>
      <c r="T70" s="2">
        <v>1</v>
      </c>
      <c r="U70">
        <v>1.1552</v>
      </c>
      <c r="V70" s="1">
        <v>-45.306100000000001</v>
      </c>
      <c r="W70" s="1">
        <v>-1.5123</v>
      </c>
      <c r="X70" s="1">
        <v>-6.0640999999999998</v>
      </c>
      <c r="Y70" s="1">
        <v>-16.2286</v>
      </c>
      <c r="Z70" s="1">
        <v>137.3287</v>
      </c>
      <c r="AA70" s="2">
        <v>-13.950699999999999</v>
      </c>
      <c r="AB70" s="5">
        <v>96000</v>
      </c>
      <c r="AC70" s="2">
        <v>-0.35549999999999998</v>
      </c>
    </row>
    <row r="71" spans="1:29">
      <c r="O71">
        <f t="shared" si="8"/>
        <v>0</v>
      </c>
      <c r="R71" s="5">
        <f t="shared" si="9"/>
        <v>0</v>
      </c>
      <c r="S71" s="5" t="e">
        <f t="shared" si="10"/>
        <v>#DIV/0!</v>
      </c>
    </row>
    <row r="72" spans="1:29">
      <c r="A72">
        <v>2022</v>
      </c>
      <c r="B72" t="s">
        <v>37</v>
      </c>
      <c r="C72" t="s">
        <v>38</v>
      </c>
      <c r="D72">
        <f t="shared" ref="D72:D139" si="11">K72/F72</f>
        <v>0.2560798372250751</v>
      </c>
      <c r="E72">
        <v>32.200000000000003</v>
      </c>
      <c r="F72">
        <v>20642</v>
      </c>
      <c r="G72">
        <f t="shared" si="6"/>
        <v>11.765661378526172</v>
      </c>
      <c r="H72">
        <v>16261</v>
      </c>
      <c r="I72" s="1">
        <v>-102</v>
      </c>
      <c r="J72" s="2">
        <v>-0.05</v>
      </c>
      <c r="K72">
        <v>5286</v>
      </c>
      <c r="L72">
        <f t="shared" si="7"/>
        <v>1.2062033314187204</v>
      </c>
      <c r="M72" s="1">
        <v>21223</v>
      </c>
      <c r="N72">
        <v>2262</v>
      </c>
      <c r="O72">
        <f t="shared" si="8"/>
        <v>0.10958240480573588</v>
      </c>
      <c r="P72" s="2">
        <v>-6905</v>
      </c>
      <c r="Q72" s="2">
        <v>4323</v>
      </c>
      <c r="R72" s="5">
        <f t="shared" si="9"/>
        <v>-4643</v>
      </c>
      <c r="S72" s="5">
        <f t="shared" si="10"/>
        <v>0.2033076923076923</v>
      </c>
      <c r="T72" s="2">
        <v>0.63560000000000005</v>
      </c>
      <c r="U72">
        <v>2.1152000000000002</v>
      </c>
      <c r="V72" s="1">
        <v>-0.41460000000000002</v>
      </c>
      <c r="W72" s="1">
        <v>-8.5199999999999998E-2</v>
      </c>
      <c r="X72" s="1">
        <v>-0.14799999999999999</v>
      </c>
      <c r="Y72" s="1">
        <v>-0.49409999999999998</v>
      </c>
      <c r="Z72" s="1">
        <v>18.602499999999999</v>
      </c>
      <c r="AA72" s="2">
        <v>-0.41460000000000002</v>
      </c>
      <c r="AB72" s="5">
        <v>26000</v>
      </c>
      <c r="AC72" s="2">
        <v>4.6978999999999997</v>
      </c>
    </row>
    <row r="73" spans="1:29">
      <c r="A73">
        <v>2021</v>
      </c>
      <c r="B73" t="s">
        <v>37</v>
      </c>
      <c r="C73" t="s">
        <v>38</v>
      </c>
      <c r="D73">
        <f t="shared" si="11"/>
        <v>0.28279820239319942</v>
      </c>
      <c r="E73">
        <v>24.1</v>
      </c>
      <c r="F73">
        <v>18469</v>
      </c>
      <c r="G73">
        <f t="shared" si="6"/>
        <v>7.8229902504524551</v>
      </c>
      <c r="H73">
        <v>14571</v>
      </c>
      <c r="I73" s="1">
        <v>-1318</v>
      </c>
      <c r="J73" s="2">
        <v>-1.05</v>
      </c>
      <c r="K73">
        <v>5223</v>
      </c>
      <c r="L73">
        <f t="shared" si="7"/>
        <v>-176.13702623906704</v>
      </c>
      <c r="M73" s="1">
        <v>21253</v>
      </c>
      <c r="N73">
        <v>-19130</v>
      </c>
      <c r="O73">
        <f t="shared" si="8"/>
        <v>-1.0357897016622448</v>
      </c>
      <c r="P73" s="2">
        <v>-7748</v>
      </c>
      <c r="Q73" s="2">
        <v>25928</v>
      </c>
      <c r="R73" s="5">
        <f t="shared" si="9"/>
        <v>-26878</v>
      </c>
      <c r="S73" s="5">
        <f t="shared" si="10"/>
        <v>0.21762500000000001</v>
      </c>
      <c r="T73" s="2">
        <v>0.70699999999999996</v>
      </c>
      <c r="U73">
        <v>1.9227000000000001</v>
      </c>
      <c r="V73" s="1">
        <v>-6.1356000000000002</v>
      </c>
      <c r="W73" s="1">
        <v>-1.3326</v>
      </c>
      <c r="X73" s="1">
        <v>-2.2275</v>
      </c>
      <c r="Y73" s="1">
        <v>-7.1363000000000003</v>
      </c>
      <c r="Z73" s="1">
        <v>-18.501300000000001</v>
      </c>
      <c r="AA73" s="2">
        <v>-6.1356000000000002</v>
      </c>
      <c r="AB73" s="5">
        <v>24000</v>
      </c>
      <c r="AC73" s="2">
        <v>1.2336</v>
      </c>
    </row>
    <row r="74" spans="1:29">
      <c r="A74">
        <v>2020</v>
      </c>
      <c r="B74" t="s">
        <v>37</v>
      </c>
      <c r="C74" t="s">
        <v>38</v>
      </c>
      <c r="D74">
        <f t="shared" si="11"/>
        <v>-0.40049039640375972</v>
      </c>
      <c r="E74">
        <v>24.73</v>
      </c>
      <c r="F74">
        <v>17129</v>
      </c>
      <c r="G74">
        <f t="shared" si="6"/>
        <v>2.20776895996182</v>
      </c>
      <c r="H74">
        <v>13300</v>
      </c>
      <c r="I74" s="1">
        <v>-7656</v>
      </c>
      <c r="J74" s="2">
        <v>-14.5</v>
      </c>
      <c r="K74">
        <v>-6860</v>
      </c>
      <c r="L74">
        <f t="shared" si="7"/>
        <v>2.9411764705882248</v>
      </c>
      <c r="M74" s="1">
        <v>5388</v>
      </c>
      <c r="N74">
        <v>4816</v>
      </c>
      <c r="O74">
        <f t="shared" si="8"/>
        <v>0.28116060482223132</v>
      </c>
      <c r="P74" s="2">
        <v>-6378</v>
      </c>
      <c r="Q74" s="2">
        <v>1464</v>
      </c>
      <c r="R74" s="5">
        <f t="shared" si="9"/>
        <v>-1562</v>
      </c>
      <c r="S74" s="5">
        <f t="shared" si="10"/>
        <v>-0.29826086956521741</v>
      </c>
      <c r="T74" s="2">
        <v>1.3321000000000001</v>
      </c>
      <c r="U74">
        <v>0</v>
      </c>
      <c r="V74" s="1">
        <v>-141.83369999999999</v>
      </c>
      <c r="W74" s="1">
        <v>-8.9699000000000009</v>
      </c>
      <c r="X74" s="1">
        <v>-141.83369999999999</v>
      </c>
      <c r="Y74" s="1">
        <v>-44.696100000000001</v>
      </c>
      <c r="Z74" s="1">
        <v>0.57289999999999996</v>
      </c>
      <c r="AA74" s="2">
        <v>-141.83369999999999</v>
      </c>
      <c r="AB74" s="5">
        <v>23000</v>
      </c>
      <c r="AC74" s="2">
        <v>1.8122</v>
      </c>
    </row>
    <row r="75" spans="1:29">
      <c r="A75">
        <v>2019</v>
      </c>
      <c r="B75" t="s">
        <v>37</v>
      </c>
      <c r="C75" t="s">
        <v>38</v>
      </c>
      <c r="D75">
        <f t="shared" si="11"/>
        <v>-0.39763709051852736</v>
      </c>
      <c r="E75">
        <v>5.75</v>
      </c>
      <c r="F75">
        <v>16759</v>
      </c>
      <c r="G75">
        <f t="shared" si="6"/>
        <v>-2.1943390720747025</v>
      </c>
      <c r="H75">
        <v>12260</v>
      </c>
      <c r="I75" s="1">
        <v>-6851</v>
      </c>
      <c r="J75" s="2">
        <v>-13.25</v>
      </c>
      <c r="K75">
        <v>-6664</v>
      </c>
      <c r="L75">
        <f t="shared" si="7"/>
        <v>-215.7145337732245</v>
      </c>
      <c r="M75" s="1">
        <v>12903</v>
      </c>
      <c r="N75">
        <v>4752</v>
      </c>
      <c r="O75">
        <f t="shared" si="8"/>
        <v>0.28354913777671698</v>
      </c>
      <c r="P75" s="2">
        <v>-6564</v>
      </c>
      <c r="Q75" s="2">
        <v>3031</v>
      </c>
      <c r="R75" s="5">
        <f t="shared" si="9"/>
        <v>-1812</v>
      </c>
      <c r="S75" s="5">
        <f t="shared" si="10"/>
        <v>-0.27766666666666667</v>
      </c>
      <c r="T75" s="2">
        <v>0.2205</v>
      </c>
      <c r="U75">
        <v>1.7045999999999999</v>
      </c>
      <c r="V75" s="1">
        <v>-52.987699999999997</v>
      </c>
      <c r="W75" s="1">
        <v>-8.8797999999999995</v>
      </c>
      <c r="X75" s="1">
        <v>-52.987699999999997</v>
      </c>
      <c r="Y75" s="1">
        <v>-40.8795</v>
      </c>
      <c r="Z75" s="1">
        <v>-4.0631000000000004</v>
      </c>
      <c r="AA75" s="2">
        <v>-52.987699999999997</v>
      </c>
      <c r="AB75" s="5">
        <v>24000</v>
      </c>
      <c r="AC75" s="2">
        <v>2.4426000000000001</v>
      </c>
    </row>
    <row r="76" spans="1:29">
      <c r="A76">
        <v>2018</v>
      </c>
      <c r="B76" t="s">
        <v>37</v>
      </c>
      <c r="C76" t="s">
        <v>38</v>
      </c>
      <c r="D76">
        <f t="shared" si="11"/>
        <v>0.33609571053399473</v>
      </c>
      <c r="E76">
        <v>12.32</v>
      </c>
      <c r="F76">
        <v>17135</v>
      </c>
      <c r="G76">
        <f t="shared" si="6"/>
        <v>-3.0057738027850056</v>
      </c>
      <c r="H76">
        <v>12080</v>
      </c>
      <c r="I76" s="1">
        <v>1646</v>
      </c>
      <c r="J76" s="2">
        <v>3.21</v>
      </c>
      <c r="K76">
        <v>5759</v>
      </c>
      <c r="L76">
        <f t="shared" si="7"/>
        <v>19.110651499482945</v>
      </c>
      <c r="M76" s="1">
        <v>19472</v>
      </c>
      <c r="N76">
        <v>5977</v>
      </c>
      <c r="O76">
        <f t="shared" si="8"/>
        <v>0.34881820834549171</v>
      </c>
      <c r="P76" s="2">
        <v>-5650</v>
      </c>
      <c r="Q76" s="2">
        <v>-55</v>
      </c>
      <c r="R76" s="5">
        <f t="shared" si="9"/>
        <v>327</v>
      </c>
      <c r="S76" s="5">
        <f t="shared" si="10"/>
        <v>0.25039130434782608</v>
      </c>
      <c r="T76" s="2">
        <v>0.88100000000000001</v>
      </c>
      <c r="U76">
        <v>0.98240000000000005</v>
      </c>
      <c r="V76" s="1">
        <v>8.5251000000000001</v>
      </c>
      <c r="W76" s="1">
        <v>2.4407000000000001</v>
      </c>
      <c r="X76" s="1">
        <v>4.4593999999999996</v>
      </c>
      <c r="Y76" s="1">
        <v>9.6060999999999996</v>
      </c>
      <c r="Z76" s="1">
        <v>3.2498</v>
      </c>
      <c r="AA76" s="2">
        <v>8.5251000000000001</v>
      </c>
      <c r="AB76" s="5">
        <v>23000</v>
      </c>
      <c r="AC76" s="2">
        <v>2.1301000000000001</v>
      </c>
    </row>
    <row r="77" spans="1:29">
      <c r="A77">
        <v>2017</v>
      </c>
      <c r="B77" t="s">
        <v>37</v>
      </c>
      <c r="C77" t="s">
        <v>38</v>
      </c>
      <c r="D77">
        <f t="shared" si="11"/>
        <v>0.27368957319144116</v>
      </c>
      <c r="E77">
        <v>23.06</v>
      </c>
      <c r="F77">
        <v>17666</v>
      </c>
      <c r="G77">
        <f t="shared" si="6"/>
        <v>4.9486128438186894</v>
      </c>
      <c r="H77">
        <v>12286</v>
      </c>
      <c r="I77" s="1">
        <v>1393</v>
      </c>
      <c r="J77" s="2">
        <v>2.78</v>
      </c>
      <c r="K77">
        <v>4835</v>
      </c>
      <c r="L77">
        <f t="shared" si="7"/>
        <v>17.354368932038831</v>
      </c>
      <c r="M77" s="1">
        <v>18192</v>
      </c>
      <c r="N77">
        <v>4409</v>
      </c>
      <c r="O77">
        <f t="shared" si="8"/>
        <v>0.24957545567757275</v>
      </c>
      <c r="P77" s="2">
        <v>-5753</v>
      </c>
      <c r="Q77" s="2">
        <v>1171</v>
      </c>
      <c r="R77" s="5">
        <f t="shared" si="9"/>
        <v>-1344</v>
      </c>
      <c r="S77" s="5">
        <f t="shared" si="10"/>
        <v>0.20145833333333332</v>
      </c>
      <c r="T77" s="2">
        <v>0.81489999999999996</v>
      </c>
      <c r="U77">
        <v>1.0134000000000001</v>
      </c>
      <c r="V77" s="1">
        <v>7.7342000000000004</v>
      </c>
      <c r="W77" s="1">
        <v>2.0510999999999999</v>
      </c>
      <c r="X77" s="1">
        <v>4.0887000000000002</v>
      </c>
      <c r="Y77" s="1">
        <v>7.8852000000000002</v>
      </c>
      <c r="Z77" s="1">
        <v>0.2656</v>
      </c>
      <c r="AA77" s="2">
        <v>7.7342000000000004</v>
      </c>
      <c r="AB77" s="5">
        <v>24000</v>
      </c>
      <c r="AC77" s="2">
        <v>1.2616000000000001</v>
      </c>
    </row>
    <row r="78" spans="1:29">
      <c r="A78">
        <v>2016</v>
      </c>
      <c r="B78" t="s">
        <v>37</v>
      </c>
      <c r="C78" t="s">
        <v>38</v>
      </c>
      <c r="D78">
        <f t="shared" si="11"/>
        <v>0.24475732192716687</v>
      </c>
      <c r="E78">
        <v>30.73</v>
      </c>
      <c r="F78">
        <v>16833</v>
      </c>
      <c r="G78">
        <f t="shared" si="6"/>
        <v>-1.5038033937975426</v>
      </c>
      <c r="H78">
        <v>11071</v>
      </c>
      <c r="I78" s="1">
        <v>874</v>
      </c>
      <c r="J78" s="2">
        <v>1.79</v>
      </c>
      <c r="K78">
        <v>4120</v>
      </c>
      <c r="L78">
        <f t="shared" si="7"/>
        <v>-15.625639975424942</v>
      </c>
      <c r="M78" s="1">
        <v>16828</v>
      </c>
      <c r="N78">
        <v>3780</v>
      </c>
      <c r="O78">
        <f t="shared" si="8"/>
        <v>0.22455890215647833</v>
      </c>
      <c r="P78" s="2">
        <v>-5211</v>
      </c>
      <c r="Q78" s="2">
        <v>1403</v>
      </c>
      <c r="R78" s="5">
        <f t="shared" si="9"/>
        <v>-1431</v>
      </c>
      <c r="S78" s="5">
        <f t="shared" si="10"/>
        <v>0.17913043478260871</v>
      </c>
      <c r="T78" s="2">
        <v>0.91359999999999997</v>
      </c>
      <c r="U78">
        <v>1.0164</v>
      </c>
      <c r="V78" s="1">
        <v>5.2769000000000004</v>
      </c>
      <c r="W78" s="1">
        <v>1.4043000000000001</v>
      </c>
      <c r="X78" s="1">
        <v>2.7111999999999998</v>
      </c>
      <c r="Y78" s="1">
        <v>5.1921999999999997</v>
      </c>
      <c r="Z78" s="1">
        <v>-0.42849999999999999</v>
      </c>
      <c r="AA78" s="2">
        <v>5.2769000000000004</v>
      </c>
      <c r="AB78" s="5">
        <v>23000</v>
      </c>
      <c r="AC78" s="2">
        <v>0.1186</v>
      </c>
    </row>
    <row r="79" spans="1:29">
      <c r="A79">
        <v>2015</v>
      </c>
      <c r="B79" t="s">
        <v>37</v>
      </c>
      <c r="C79" t="s">
        <v>38</v>
      </c>
      <c r="D79">
        <f t="shared" si="11"/>
        <v>0.28572264482153303</v>
      </c>
      <c r="E79">
        <v>26.09</v>
      </c>
      <c r="F79">
        <v>17090</v>
      </c>
      <c r="G79">
        <f t="shared" si="6"/>
        <v>9.5653288883190246</v>
      </c>
      <c r="H79">
        <v>10521</v>
      </c>
      <c r="I79" s="1">
        <v>1436</v>
      </c>
      <c r="J79" s="2">
        <v>3.06</v>
      </c>
      <c r="K79">
        <v>4883</v>
      </c>
      <c r="L79">
        <f t="shared" si="7"/>
        <v>27.194581922375626</v>
      </c>
      <c r="M79" s="1">
        <v>16000</v>
      </c>
      <c r="N79">
        <v>3690</v>
      </c>
      <c r="O79">
        <f t="shared" si="8"/>
        <v>0.21591574019894674</v>
      </c>
      <c r="P79" s="2">
        <v>-4714</v>
      </c>
      <c r="Q79" s="2">
        <v>879</v>
      </c>
      <c r="R79" s="5">
        <f t="shared" si="9"/>
        <v>-1024</v>
      </c>
      <c r="S79" s="5">
        <f t="shared" si="10"/>
        <v>0.21624374474115407</v>
      </c>
      <c r="T79" s="2">
        <v>1.0791999999999999</v>
      </c>
      <c r="U79">
        <v>0.98019999999999996</v>
      </c>
      <c r="V79" s="1">
        <v>9.0625</v>
      </c>
      <c r="W79" s="1">
        <v>2.4116</v>
      </c>
      <c r="X79" s="1">
        <v>4.6699000000000002</v>
      </c>
      <c r="Y79" s="1">
        <v>8.4025999999999996</v>
      </c>
      <c r="Z79" s="1">
        <v>1.5681</v>
      </c>
      <c r="AA79" s="2">
        <v>9.0625</v>
      </c>
      <c r="AB79" s="5">
        <v>22581</v>
      </c>
      <c r="AC79" s="2">
        <v>1.6222000000000001</v>
      </c>
    </row>
    <row r="80" spans="1:29">
      <c r="A80">
        <v>2014</v>
      </c>
      <c r="B80" t="s">
        <v>37</v>
      </c>
      <c r="C80" t="s">
        <v>38</v>
      </c>
      <c r="D80">
        <f t="shared" si="11"/>
        <v>0.24612129760225671</v>
      </c>
      <c r="E80">
        <v>25.29</v>
      </c>
      <c r="F80">
        <v>15598</v>
      </c>
      <c r="G80">
        <f t="shared" si="6"/>
        <v>3.7101063829787284</v>
      </c>
      <c r="H80">
        <v>9614</v>
      </c>
      <c r="I80" s="1">
        <v>814</v>
      </c>
      <c r="J80" s="2">
        <v>1.83</v>
      </c>
      <c r="K80">
        <v>3839</v>
      </c>
      <c r="L80">
        <f t="shared" si="7"/>
        <v>-3.1778058007566168</v>
      </c>
      <c r="M80" s="1">
        <v>14594</v>
      </c>
      <c r="N80">
        <v>3427</v>
      </c>
      <c r="O80">
        <f t="shared" si="8"/>
        <v>0.21970765482754198</v>
      </c>
      <c r="P80" s="2">
        <v>-5107</v>
      </c>
      <c r="Q80" s="2">
        <v>1575</v>
      </c>
      <c r="R80" s="5">
        <f t="shared" si="9"/>
        <v>-1680</v>
      </c>
      <c r="S80" s="5">
        <f t="shared" si="10"/>
        <v>0.18137579136350751</v>
      </c>
      <c r="T80" s="2">
        <v>0.79769999999999996</v>
      </c>
      <c r="U80">
        <v>1.0126999999999999</v>
      </c>
      <c r="V80" s="1">
        <v>5.6736000000000004</v>
      </c>
      <c r="W80" s="1">
        <v>1.4891000000000001</v>
      </c>
      <c r="X80" s="1">
        <v>3.0316999999999998</v>
      </c>
      <c r="Y80" s="1">
        <v>5.2186000000000003</v>
      </c>
      <c r="Z80" s="1">
        <v>-4.6071</v>
      </c>
      <c r="AA80" s="2">
        <v>5.6736000000000004</v>
      </c>
      <c r="AB80" s="5">
        <v>21166</v>
      </c>
      <c r="AC80" s="2">
        <v>1.4648000000000001</v>
      </c>
    </row>
    <row r="81" spans="1:29">
      <c r="A81">
        <v>2013</v>
      </c>
      <c r="B81" t="s">
        <v>37</v>
      </c>
      <c r="C81" t="s">
        <v>38</v>
      </c>
      <c r="D81">
        <f t="shared" si="11"/>
        <v>0.26363031914893614</v>
      </c>
      <c r="E81">
        <v>18.100000000000001</v>
      </c>
      <c r="F81">
        <v>15040</v>
      </c>
      <c r="G81">
        <f t="shared" si="6"/>
        <v>0.5616474993313636</v>
      </c>
      <c r="H81">
        <v>10017</v>
      </c>
      <c r="I81" s="1">
        <v>816</v>
      </c>
      <c r="J81" s="2">
        <v>1.92</v>
      </c>
      <c r="K81">
        <v>3965</v>
      </c>
      <c r="L81">
        <f t="shared" si="7"/>
        <v>-4.6187154197738778</v>
      </c>
      <c r="M81" s="1">
        <v>13326</v>
      </c>
      <c r="N81">
        <v>4882</v>
      </c>
      <c r="O81">
        <f t="shared" si="8"/>
        <v>0.32460106382978721</v>
      </c>
      <c r="P81" s="2">
        <v>-4526</v>
      </c>
      <c r="Q81" s="2">
        <v>-468</v>
      </c>
      <c r="R81" s="5">
        <f t="shared" si="9"/>
        <v>356</v>
      </c>
      <c r="S81" s="5">
        <f t="shared" si="10"/>
        <v>0.19254115476132666</v>
      </c>
      <c r="T81" s="2">
        <v>0.81859999999999999</v>
      </c>
      <c r="U81">
        <v>1.0062</v>
      </c>
      <c r="V81" s="1">
        <v>6.2283999999999997</v>
      </c>
      <c r="W81" s="1">
        <v>1.5825</v>
      </c>
      <c r="X81" s="1">
        <v>3.2117</v>
      </c>
      <c r="Y81" s="1">
        <v>5.4255000000000004</v>
      </c>
      <c r="Z81" s="1">
        <v>1.3509</v>
      </c>
      <c r="AA81" s="2">
        <v>6.2283999999999997</v>
      </c>
      <c r="AB81" s="5">
        <v>20593</v>
      </c>
      <c r="AC81" s="2">
        <v>2.0693000000000001</v>
      </c>
    </row>
    <row r="82" spans="1:29">
      <c r="A82">
        <v>2012</v>
      </c>
      <c r="B82" t="s">
        <v>37</v>
      </c>
      <c r="C82" t="s">
        <v>38</v>
      </c>
      <c r="D82">
        <f t="shared" si="11"/>
        <v>0.27794864937148972</v>
      </c>
      <c r="E82">
        <v>17.14</v>
      </c>
      <c r="F82">
        <v>14956</v>
      </c>
      <c r="G82">
        <f t="shared" si="6"/>
        <v>8.0557763167401255</v>
      </c>
      <c r="H82">
        <v>9623</v>
      </c>
      <c r="I82" s="1">
        <v>844</v>
      </c>
      <c r="J82" s="2">
        <v>2.1</v>
      </c>
      <c r="K82">
        <v>4157</v>
      </c>
      <c r="L82">
        <f t="shared" si="7"/>
        <v>-1.3292190837882689</v>
      </c>
      <c r="M82" s="1">
        <v>12353</v>
      </c>
      <c r="N82">
        <v>3739</v>
      </c>
      <c r="O82">
        <f t="shared" si="8"/>
        <v>0.25</v>
      </c>
      <c r="P82" s="2">
        <v>-3986</v>
      </c>
      <c r="Q82" s="2">
        <v>469</v>
      </c>
      <c r="R82" s="5">
        <f t="shared" si="9"/>
        <v>-247</v>
      </c>
      <c r="S82" s="5">
        <f t="shared" si="10"/>
        <v>0.21567915326346374</v>
      </c>
      <c r="T82" s="2">
        <v>0.83620000000000005</v>
      </c>
      <c r="U82">
        <v>1.1241000000000001</v>
      </c>
      <c r="V82" s="1">
        <v>6.9457000000000004</v>
      </c>
      <c r="W82" s="1">
        <v>1.7245999999999999</v>
      </c>
      <c r="X82" s="1">
        <v>3.5573999999999999</v>
      </c>
      <c r="Y82" s="1">
        <v>5.6432000000000002</v>
      </c>
      <c r="Z82" s="1">
        <v>0.77659999999999996</v>
      </c>
      <c r="AA82" s="2">
        <v>6.9457000000000004</v>
      </c>
      <c r="AB82" s="5">
        <v>19274</v>
      </c>
      <c r="AC82" s="2">
        <v>3.1568000000000001</v>
      </c>
    </row>
    <row r="83" spans="1:29">
      <c r="A83">
        <v>2011</v>
      </c>
      <c r="B83" t="s">
        <v>37</v>
      </c>
      <c r="C83" t="s">
        <v>38</v>
      </c>
      <c r="D83">
        <f t="shared" si="11"/>
        <v>0.30438552127736435</v>
      </c>
      <c r="E83">
        <v>16.73</v>
      </c>
      <c r="F83">
        <v>13841</v>
      </c>
      <c r="G83">
        <f t="shared" si="6"/>
        <v>3.2987536383312088</v>
      </c>
      <c r="H83">
        <v>8652</v>
      </c>
      <c r="I83" s="1">
        <v>1099</v>
      </c>
      <c r="J83" s="2">
        <v>2.82</v>
      </c>
      <c r="K83">
        <v>4213</v>
      </c>
      <c r="L83">
        <f t="shared" si="7"/>
        <v>3.9990125894840745</v>
      </c>
      <c r="M83" s="1">
        <v>11534</v>
      </c>
      <c r="N83">
        <v>3206</v>
      </c>
      <c r="O83">
        <f t="shared" si="8"/>
        <v>0.23163066252438408</v>
      </c>
      <c r="P83" s="2">
        <v>-3857</v>
      </c>
      <c r="Q83" s="2">
        <v>415</v>
      </c>
      <c r="R83" s="5">
        <f t="shared" si="9"/>
        <v>-651</v>
      </c>
      <c r="S83" s="5">
        <f t="shared" si="10"/>
        <v>0.21689662273476112</v>
      </c>
      <c r="T83" s="2">
        <v>0.77129999999999999</v>
      </c>
      <c r="U83">
        <v>1.1613</v>
      </c>
      <c r="V83" s="1">
        <v>9.6496999999999993</v>
      </c>
      <c r="W83" s="1">
        <v>2.4182999999999999</v>
      </c>
      <c r="X83" s="1">
        <v>4.8681000000000001</v>
      </c>
      <c r="Y83" s="1">
        <v>7.9401999999999999</v>
      </c>
      <c r="Z83" s="1">
        <v>0.86040000000000005</v>
      </c>
      <c r="AA83" s="2">
        <v>9.6496999999999993</v>
      </c>
      <c r="AB83" s="5">
        <v>19424</v>
      </c>
      <c r="AC83" s="2">
        <v>1.64</v>
      </c>
    </row>
    <row r="84" spans="1:29">
      <c r="A84">
        <v>2010</v>
      </c>
      <c r="B84" t="s">
        <v>37</v>
      </c>
      <c r="C84" t="s">
        <v>38</v>
      </c>
      <c r="D84">
        <f t="shared" si="11"/>
        <v>0.30233599522352417</v>
      </c>
      <c r="E84">
        <v>18.760000000000002</v>
      </c>
      <c r="F84">
        <v>13399</v>
      </c>
      <c r="G84">
        <f t="shared" si="6"/>
        <v>-38.196494464944649</v>
      </c>
      <c r="H84">
        <v>8397</v>
      </c>
      <c r="I84" s="1">
        <v>1220</v>
      </c>
      <c r="J84" s="2">
        <v>3.2</v>
      </c>
      <c r="K84">
        <v>4051</v>
      </c>
      <c r="L84">
        <f t="shared" si="7"/>
        <v>-28.842438081854905</v>
      </c>
      <c r="M84" s="1">
        <v>10585</v>
      </c>
      <c r="N84">
        <v>3039</v>
      </c>
      <c r="O84">
        <f t="shared" si="8"/>
        <v>0.22680797074408537</v>
      </c>
      <c r="P84" s="2">
        <v>-3336</v>
      </c>
      <c r="Q84" s="2">
        <v>605</v>
      </c>
      <c r="R84" s="5">
        <f t="shared" si="9"/>
        <v>-297</v>
      </c>
      <c r="S84" s="5">
        <f t="shared" si="10"/>
        <v>0.20854568854568856</v>
      </c>
      <c r="T84" s="2">
        <v>0.83030000000000004</v>
      </c>
      <c r="U84">
        <v>1.2062999999999999</v>
      </c>
      <c r="V84" s="1">
        <v>11.657999999999999</v>
      </c>
      <c r="W84" s="1">
        <v>2.8734000000000002</v>
      </c>
      <c r="X84" s="1">
        <v>5.6623999999999999</v>
      </c>
      <c r="Y84" s="1">
        <v>9.1052</v>
      </c>
      <c r="Z84" s="1">
        <v>-2.3807999999999998</v>
      </c>
      <c r="AA84" s="2">
        <v>11.657999999999999</v>
      </c>
      <c r="AB84" s="5">
        <v>19425</v>
      </c>
      <c r="AC84" s="2">
        <v>-0.35549999999999998</v>
      </c>
    </row>
    <row r="85" spans="1:29">
      <c r="A85">
        <v>2009</v>
      </c>
      <c r="B85" t="s">
        <v>37</v>
      </c>
      <c r="C85" t="s">
        <v>38</v>
      </c>
      <c r="D85">
        <f t="shared" si="11"/>
        <v>0.26259225092250921</v>
      </c>
      <c r="E85">
        <v>41.28</v>
      </c>
      <c r="F85">
        <v>21680</v>
      </c>
      <c r="H85">
        <v>16824</v>
      </c>
      <c r="I85" s="1">
        <v>1800</v>
      </c>
      <c r="J85" s="2">
        <v>0.84</v>
      </c>
      <c r="K85">
        <v>5693</v>
      </c>
      <c r="M85" s="1">
        <v>23075</v>
      </c>
      <c r="N85">
        <v>3721</v>
      </c>
      <c r="O85">
        <f t="shared" si="8"/>
        <v>0.17163284132841328</v>
      </c>
      <c r="P85" s="2">
        <v>-10214</v>
      </c>
      <c r="Q85" s="2">
        <v>7133</v>
      </c>
      <c r="R85" s="5">
        <f t="shared" si="9"/>
        <v>-6493</v>
      </c>
      <c r="S85" s="5">
        <f t="shared" si="10"/>
        <v>0.21887735486351403</v>
      </c>
      <c r="T85" s="2">
        <v>0.81169999999999998</v>
      </c>
      <c r="U85">
        <v>2.2563</v>
      </c>
      <c r="V85" s="1">
        <v>7.8613</v>
      </c>
      <c r="W85" s="1">
        <v>1.5288999999999999</v>
      </c>
      <c r="X85" s="1">
        <v>2.5615000000000001</v>
      </c>
      <c r="Y85" s="1">
        <v>8.3026</v>
      </c>
      <c r="Z85" s="1">
        <v>-1.6E-2</v>
      </c>
      <c r="AA85" s="2">
        <v>7.8613</v>
      </c>
      <c r="AB85" s="5">
        <v>26010</v>
      </c>
      <c r="AC85" s="2">
        <v>8.0028000000000006</v>
      </c>
    </row>
    <row r="86" spans="1:29">
      <c r="O86">
        <f t="shared" si="8"/>
        <v>0</v>
      </c>
      <c r="R86" s="5">
        <f t="shared" si="9"/>
        <v>0</v>
      </c>
      <c r="S86" s="5" t="e">
        <f t="shared" si="10"/>
        <v>#DIV/0!</v>
      </c>
    </row>
    <row r="87" spans="1:29">
      <c r="A87">
        <v>2018</v>
      </c>
      <c r="B87" t="s">
        <v>39</v>
      </c>
      <c r="C87" t="s">
        <v>40</v>
      </c>
      <c r="D87">
        <f t="shared" si="11"/>
        <v>-7.2725630138223862E-2</v>
      </c>
      <c r="E87">
        <v>0.37</v>
      </c>
      <c r="F87">
        <v>22138</v>
      </c>
      <c r="G87">
        <f t="shared" si="6"/>
        <v>-11.962141095999367</v>
      </c>
      <c r="H87">
        <v>4686</v>
      </c>
      <c r="I87" s="1">
        <v>-2221</v>
      </c>
      <c r="J87" s="2">
        <v>-20.78</v>
      </c>
      <c r="K87">
        <v>-1610</v>
      </c>
      <c r="L87">
        <f t="shared" si="7"/>
        <v>182.45614035087718</v>
      </c>
      <c r="M87" s="1">
        <v>-3824</v>
      </c>
      <c r="N87">
        <v>-1381</v>
      </c>
      <c r="O87">
        <f t="shared" si="8"/>
        <v>-6.2381425603035508E-2</v>
      </c>
      <c r="P87" s="2">
        <v>244</v>
      </c>
      <c r="Q87" s="2">
        <v>1185</v>
      </c>
      <c r="R87" s="5">
        <f t="shared" si="9"/>
        <v>-1137</v>
      </c>
      <c r="S87" s="5">
        <f t="shared" si="10"/>
        <v>-1.15E-2</v>
      </c>
      <c r="T87" s="2">
        <v>1.0672999999999999</v>
      </c>
      <c r="U87">
        <v>-1.0887</v>
      </c>
      <c r="V87" s="1">
        <v>58.080500000000001</v>
      </c>
      <c r="W87" s="1">
        <v>-23.723600000000001</v>
      </c>
      <c r="X87" s="1">
        <v>884.8605</v>
      </c>
      <c r="Y87" s="1">
        <v>-10.032500000000001</v>
      </c>
      <c r="Z87" s="1">
        <v>-13.9382</v>
      </c>
      <c r="AA87" s="2">
        <v>39.561799999999998</v>
      </c>
      <c r="AB87" s="5">
        <v>140000</v>
      </c>
      <c r="AC87" s="2">
        <v>2.1301000000000001</v>
      </c>
    </row>
    <row r="88" spans="1:29">
      <c r="A88">
        <v>2017</v>
      </c>
      <c r="B88" t="s">
        <v>39</v>
      </c>
      <c r="C88" t="s">
        <v>40</v>
      </c>
      <c r="D88">
        <f t="shared" si="11"/>
        <v>-2.2667621092817943E-2</v>
      </c>
      <c r="E88">
        <v>1.1100000000000001</v>
      </c>
      <c r="F88">
        <v>25146</v>
      </c>
      <c r="G88">
        <f t="shared" si="6"/>
        <v>-19.398679402525797</v>
      </c>
      <c r="H88">
        <v>5810</v>
      </c>
      <c r="I88" s="1">
        <v>-1129</v>
      </c>
      <c r="J88" s="2">
        <v>-10.59</v>
      </c>
      <c r="K88">
        <v>-570</v>
      </c>
      <c r="L88">
        <f t="shared" si="7"/>
        <v>-35.883014623172102</v>
      </c>
      <c r="M88" s="1">
        <v>-1956</v>
      </c>
      <c r="N88">
        <v>-2167</v>
      </c>
      <c r="O88">
        <f t="shared" si="8"/>
        <v>-8.6176727909011375E-2</v>
      </c>
      <c r="P88" s="2">
        <v>2519</v>
      </c>
      <c r="Q88" s="2">
        <v>-364</v>
      </c>
      <c r="R88" s="5">
        <f t="shared" si="9"/>
        <v>352</v>
      </c>
      <c r="S88" s="5">
        <f t="shared" si="10"/>
        <v>-3.202247191011236E-3</v>
      </c>
      <c r="T88" s="2">
        <v>1.1115999999999999</v>
      </c>
      <c r="U88">
        <v>-1.5215000000000001</v>
      </c>
      <c r="V88" s="1">
        <v>57.668700000000001</v>
      </c>
      <c r="W88" s="1">
        <v>-9.9497</v>
      </c>
      <c r="X88" s="1">
        <v>-742.10519999999997</v>
      </c>
      <c r="Y88" s="1">
        <v>-4.4897999999999998</v>
      </c>
      <c r="Z88" s="1">
        <v>14.901400000000001</v>
      </c>
      <c r="AA88" s="2">
        <v>27.285900000000002</v>
      </c>
      <c r="AB88" s="5">
        <v>178000</v>
      </c>
      <c r="AC88" s="2">
        <v>1.2616000000000001</v>
      </c>
    </row>
    <row r="89" spans="1:29">
      <c r="A89">
        <v>2016</v>
      </c>
      <c r="B89" t="s">
        <v>39</v>
      </c>
      <c r="C89" t="s">
        <v>40</v>
      </c>
      <c r="D89">
        <f t="shared" si="11"/>
        <v>-2.8495416372844414E-2</v>
      </c>
      <c r="E89">
        <v>2.19</v>
      </c>
      <c r="F89">
        <v>31198</v>
      </c>
      <c r="G89">
        <f t="shared" si="6"/>
        <v>-13.789101359566702</v>
      </c>
      <c r="H89">
        <v>7149</v>
      </c>
      <c r="I89" s="1">
        <v>-1682</v>
      </c>
      <c r="J89" s="2">
        <v>-15.82</v>
      </c>
      <c r="K89">
        <v>-889</v>
      </c>
      <c r="L89">
        <f t="shared" si="7"/>
        <v>355.89743589743586</v>
      </c>
      <c r="M89" s="1">
        <v>-945</v>
      </c>
      <c r="N89">
        <v>-1387</v>
      </c>
      <c r="O89">
        <f t="shared" si="8"/>
        <v>-4.4457978075517664E-2</v>
      </c>
      <c r="P89" s="2">
        <v>327</v>
      </c>
      <c r="Q89" s="2">
        <v>285</v>
      </c>
      <c r="R89" s="5">
        <f t="shared" si="9"/>
        <v>-1060</v>
      </c>
      <c r="S89" s="5">
        <f t="shared" si="10"/>
        <v>-4.5357142857142853E-3</v>
      </c>
      <c r="T89" s="2">
        <v>1.0479000000000001</v>
      </c>
      <c r="U89">
        <v>-3.9958</v>
      </c>
      <c r="V89" s="1">
        <v>191.53440000000001</v>
      </c>
      <c r="W89" s="1">
        <v>-13.7277</v>
      </c>
      <c r="X89" s="1">
        <v>-84.500500000000002</v>
      </c>
      <c r="Y89" s="1">
        <v>-5.3914</v>
      </c>
      <c r="Z89" s="1">
        <v>-7.4240000000000004</v>
      </c>
      <c r="AA89" s="2">
        <v>54.6663</v>
      </c>
      <c r="AB89" s="5">
        <v>196000</v>
      </c>
      <c r="AC89" s="2">
        <v>0.1186</v>
      </c>
    </row>
    <row r="90" spans="1:29">
      <c r="A90">
        <v>2015</v>
      </c>
      <c r="B90" t="s">
        <v>39</v>
      </c>
      <c r="C90" t="s">
        <v>40</v>
      </c>
      <c r="D90">
        <f t="shared" si="11"/>
        <v>-5.3885265833978112E-3</v>
      </c>
      <c r="E90">
        <v>3.51</v>
      </c>
      <c r="F90">
        <v>36188</v>
      </c>
      <c r="G90">
        <f t="shared" si="6"/>
        <v>-9.1985747980127481</v>
      </c>
      <c r="H90">
        <v>8755</v>
      </c>
      <c r="I90" s="1">
        <v>-1365</v>
      </c>
      <c r="J90" s="2">
        <v>-12.87</v>
      </c>
      <c r="K90">
        <v>-195</v>
      </c>
      <c r="L90">
        <f t="shared" si="7"/>
        <v>2337.5</v>
      </c>
      <c r="M90" s="1">
        <v>2183</v>
      </c>
      <c r="N90">
        <v>-1109</v>
      </c>
      <c r="O90">
        <f t="shared" si="8"/>
        <v>-3.06455178512214E-2</v>
      </c>
      <c r="P90" s="2">
        <v>664</v>
      </c>
      <c r="Q90" s="2">
        <v>902</v>
      </c>
      <c r="R90" s="5">
        <f t="shared" si="9"/>
        <v>-445</v>
      </c>
      <c r="S90" s="5">
        <f t="shared" si="10"/>
        <v>-8.6283185840707968E-4</v>
      </c>
      <c r="T90" s="2">
        <v>1.0946</v>
      </c>
      <c r="U90">
        <v>1.9463999999999999</v>
      </c>
      <c r="V90" s="1">
        <v>-51.122300000000003</v>
      </c>
      <c r="W90" s="1">
        <v>-6.1113999999999997</v>
      </c>
      <c r="X90" s="1">
        <v>-22.244399999999999</v>
      </c>
      <c r="Y90" s="1">
        <v>-3.7719999999999998</v>
      </c>
      <c r="Z90" s="1">
        <v>-2.7683</v>
      </c>
      <c r="AA90" s="2">
        <v>106.6922</v>
      </c>
      <c r="AB90" s="5">
        <v>226000</v>
      </c>
      <c r="AC90" s="2">
        <v>1.6222000000000001</v>
      </c>
    </row>
    <row r="91" spans="1:29">
      <c r="A91">
        <v>2014</v>
      </c>
      <c r="B91" t="s">
        <v>39</v>
      </c>
      <c r="C91" t="s">
        <v>40</v>
      </c>
      <c r="D91">
        <f t="shared" si="11"/>
        <v>-2.0073267426105285E-4</v>
      </c>
      <c r="E91">
        <v>4.9000000000000004</v>
      </c>
      <c r="F91">
        <v>39854</v>
      </c>
      <c r="G91">
        <f t="shared" si="6"/>
        <v>-4.1210575697067426</v>
      </c>
      <c r="H91">
        <v>10514</v>
      </c>
      <c r="I91" s="1">
        <v>-930</v>
      </c>
      <c r="J91" s="2">
        <v>-8.7799999999999994</v>
      </c>
      <c r="K91">
        <v>-8</v>
      </c>
      <c r="L91">
        <f t="shared" si="7"/>
        <v>-98.76543209876543</v>
      </c>
      <c r="M91" s="1">
        <v>3172</v>
      </c>
      <c r="N91">
        <v>-303</v>
      </c>
      <c r="O91">
        <f t="shared" si="8"/>
        <v>-7.6027500376373769E-3</v>
      </c>
      <c r="P91" s="2">
        <v>191</v>
      </c>
      <c r="Q91" s="2">
        <v>-27</v>
      </c>
      <c r="R91" s="5">
        <f t="shared" si="9"/>
        <v>-112</v>
      </c>
      <c r="S91" s="5">
        <f t="shared" si="10"/>
        <v>-3.252032520325203E-5</v>
      </c>
      <c r="T91" s="2">
        <v>1.1011</v>
      </c>
      <c r="U91">
        <v>0.98360000000000003</v>
      </c>
      <c r="V91" s="1">
        <v>-33.228299999999997</v>
      </c>
      <c r="W91" s="1">
        <v>-5.4497999999999998</v>
      </c>
      <c r="X91" s="1">
        <v>-20.606100000000001</v>
      </c>
      <c r="Y91" s="1">
        <v>-2.3334999999999999</v>
      </c>
      <c r="Z91" s="1">
        <v>4.5387000000000004</v>
      </c>
      <c r="AA91" s="2">
        <v>1197.7270000000001</v>
      </c>
      <c r="AB91" s="5">
        <v>246000</v>
      </c>
      <c r="AC91" s="2">
        <v>1.4648000000000001</v>
      </c>
    </row>
    <row r="92" spans="1:29">
      <c r="A92">
        <v>2013</v>
      </c>
      <c r="B92" t="s">
        <v>39</v>
      </c>
      <c r="C92" t="s">
        <v>40</v>
      </c>
      <c r="D92">
        <f t="shared" si="11"/>
        <v>-1.558928958067698E-2</v>
      </c>
      <c r="E92">
        <v>4.47</v>
      </c>
      <c r="F92">
        <v>41567</v>
      </c>
      <c r="G92">
        <f t="shared" si="6"/>
        <v>-2.5712544534033377</v>
      </c>
      <c r="H92">
        <v>10601</v>
      </c>
      <c r="I92" s="1">
        <v>-3140</v>
      </c>
      <c r="J92" s="2">
        <v>-29.4</v>
      </c>
      <c r="K92">
        <v>-648</v>
      </c>
      <c r="L92">
        <f t="shared" si="7"/>
        <v>-149.61715160796325</v>
      </c>
      <c r="M92" s="1">
        <v>4341</v>
      </c>
      <c r="N92">
        <v>-275</v>
      </c>
      <c r="O92">
        <f t="shared" si="8"/>
        <v>-6.6158250535280393E-3</v>
      </c>
      <c r="P92" s="2">
        <v>-309</v>
      </c>
      <c r="Q92" s="2">
        <v>-28</v>
      </c>
      <c r="R92" s="5">
        <f t="shared" si="9"/>
        <v>-584</v>
      </c>
      <c r="S92" s="5">
        <f t="shared" si="10"/>
        <v>-2.4545454545454545E-3</v>
      </c>
      <c r="T92" s="2">
        <v>1.1120000000000001</v>
      </c>
      <c r="U92">
        <v>0.80469999999999997</v>
      </c>
      <c r="V92" s="1">
        <v>-71.872799999999998</v>
      </c>
      <c r="W92" s="1">
        <v>-14.5924</v>
      </c>
      <c r="X92" s="1">
        <v>-48.530099999999997</v>
      </c>
      <c r="Y92" s="1">
        <v>-7.5541</v>
      </c>
      <c r="Z92" s="1">
        <v>-3.5464000000000002</v>
      </c>
      <c r="AA92" s="2">
        <v>-554.17409999999995</v>
      </c>
      <c r="AB92" s="5">
        <v>264000</v>
      </c>
      <c r="AC92" s="2">
        <v>2.0693000000000001</v>
      </c>
    </row>
    <row r="93" spans="1:29">
      <c r="A93">
        <v>2012</v>
      </c>
      <c r="B93" t="s">
        <v>39</v>
      </c>
      <c r="C93" t="s">
        <v>40</v>
      </c>
      <c r="D93">
        <f t="shared" si="11"/>
        <v>3.0611288205512843E-2</v>
      </c>
      <c r="E93">
        <v>3.39</v>
      </c>
      <c r="F93">
        <v>42664</v>
      </c>
      <c r="G93">
        <f t="shared" si="6"/>
        <v>-1.6051660516605115</v>
      </c>
      <c r="H93">
        <v>11664</v>
      </c>
      <c r="I93" s="1">
        <v>133</v>
      </c>
      <c r="J93" s="2">
        <v>1.19</v>
      </c>
      <c r="K93">
        <v>1306</v>
      </c>
      <c r="L93">
        <f t="shared" si="7"/>
        <v>-16.335682254964766</v>
      </c>
      <c r="M93" s="1">
        <v>8614</v>
      </c>
      <c r="N93">
        <v>123</v>
      </c>
      <c r="O93">
        <f t="shared" si="8"/>
        <v>2.8829926870429404E-3</v>
      </c>
      <c r="P93" s="2">
        <v>-406</v>
      </c>
      <c r="Q93" s="2">
        <v>-95</v>
      </c>
      <c r="R93" s="5">
        <f t="shared" si="9"/>
        <v>-283</v>
      </c>
      <c r="S93" s="5">
        <f t="shared" si="10"/>
        <v>4.6642857142857146E-3</v>
      </c>
      <c r="T93" s="2">
        <v>1.3374999999999999</v>
      </c>
      <c r="U93">
        <v>0.37069999999999997</v>
      </c>
      <c r="V93" s="1">
        <v>1.6136999999999999</v>
      </c>
      <c r="W93" s="1">
        <v>0.5706</v>
      </c>
      <c r="X93" s="1">
        <v>1.2685</v>
      </c>
      <c r="Y93" s="1">
        <v>0.31169999999999998</v>
      </c>
      <c r="Z93" s="1">
        <v>-12.4078</v>
      </c>
      <c r="AA93" s="2">
        <v>3.2867999999999999</v>
      </c>
      <c r="AB93" s="5">
        <v>280000</v>
      </c>
      <c r="AC93" s="2">
        <v>3.1568000000000001</v>
      </c>
    </row>
    <row r="94" spans="1:29">
      <c r="A94">
        <v>2011</v>
      </c>
      <c r="B94" t="s">
        <v>39</v>
      </c>
      <c r="C94" t="s">
        <v>40</v>
      </c>
      <c r="D94">
        <f t="shared" si="11"/>
        <v>3.600092250922509E-2</v>
      </c>
      <c r="E94">
        <v>8.2200000000000006</v>
      </c>
      <c r="F94">
        <v>43360</v>
      </c>
      <c r="G94">
        <f t="shared" si="6"/>
        <v>-7.2909985033140945</v>
      </c>
      <c r="H94">
        <v>11986</v>
      </c>
      <c r="I94" s="1">
        <v>235</v>
      </c>
      <c r="J94" s="2">
        <v>1.99</v>
      </c>
      <c r="K94">
        <v>1561</v>
      </c>
      <c r="L94">
        <f t="shared" si="7"/>
        <v>21.667965705378013</v>
      </c>
      <c r="M94" s="1">
        <v>9435</v>
      </c>
      <c r="N94">
        <v>1507</v>
      </c>
      <c r="O94">
        <f t="shared" si="8"/>
        <v>3.4755535055350555E-2</v>
      </c>
      <c r="P94" s="2">
        <v>-172</v>
      </c>
      <c r="Q94" s="2">
        <v>-951</v>
      </c>
      <c r="R94" s="5">
        <f t="shared" si="9"/>
        <v>1335</v>
      </c>
      <c r="S94" s="5">
        <f t="shared" si="10"/>
        <v>5.3827586206896556E-3</v>
      </c>
      <c r="T94" s="2">
        <v>1.3018000000000001</v>
      </c>
      <c r="U94">
        <v>0.26550000000000001</v>
      </c>
      <c r="V94" s="1">
        <v>2.9676999999999998</v>
      </c>
      <c r="W94" s="1">
        <v>1.1287</v>
      </c>
      <c r="X94" s="1">
        <v>2.5150000000000001</v>
      </c>
      <c r="Y94" s="1">
        <v>0.54200000000000004</v>
      </c>
      <c r="Z94" s="1">
        <v>5.4337</v>
      </c>
      <c r="AA94" s="2">
        <v>5.7911000000000001</v>
      </c>
      <c r="AB94" s="5">
        <v>290000</v>
      </c>
      <c r="AC94" s="2">
        <v>1.64</v>
      </c>
    </row>
    <row r="95" spans="1:29">
      <c r="A95">
        <v>2010</v>
      </c>
      <c r="B95" t="s">
        <v>39</v>
      </c>
      <c r="C95" t="s">
        <v>40</v>
      </c>
      <c r="D95">
        <f t="shared" si="11"/>
        <v>2.7432114603378233E-2</v>
      </c>
      <c r="E95">
        <v>8.98</v>
      </c>
      <c r="F95">
        <v>46770</v>
      </c>
      <c r="G95">
        <f t="shared" si="6"/>
        <v>180.02634415040114</v>
      </c>
      <c r="H95">
        <v>12652</v>
      </c>
      <c r="I95" s="1">
        <v>53</v>
      </c>
      <c r="J95" s="2">
        <v>0.42</v>
      </c>
      <c r="K95">
        <v>1283</v>
      </c>
      <c r="L95">
        <f t="shared" si="7"/>
        <v>-2567.3076923076924</v>
      </c>
      <c r="M95" s="1">
        <v>9699</v>
      </c>
      <c r="N95">
        <v>992</v>
      </c>
      <c r="O95">
        <f t="shared" si="8"/>
        <v>2.1210177464186443E-2</v>
      </c>
      <c r="P95" s="2">
        <v>-637</v>
      </c>
      <c r="Q95" s="2">
        <v>-643</v>
      </c>
      <c r="R95" s="5">
        <f t="shared" si="9"/>
        <v>355</v>
      </c>
      <c r="S95" s="5">
        <f t="shared" si="10"/>
        <v>4.4089347079037796E-3</v>
      </c>
      <c r="T95" s="2">
        <v>1.3411999999999999</v>
      </c>
      <c r="U95">
        <v>0.30099999999999999</v>
      </c>
      <c r="V95" s="1">
        <v>1.0206999999999999</v>
      </c>
      <c r="W95" s="1">
        <v>0.39069999999999999</v>
      </c>
      <c r="X95" s="1">
        <v>0.83679999999999999</v>
      </c>
      <c r="Y95" s="1">
        <v>0.1133</v>
      </c>
      <c r="Z95" s="1">
        <v>4.5747999999999998</v>
      </c>
      <c r="AA95" s="2">
        <v>1.9704999999999999</v>
      </c>
      <c r="AB95" s="5">
        <v>291000</v>
      </c>
      <c r="AC95" s="2">
        <v>-0.35549999999999998</v>
      </c>
    </row>
    <row r="96" spans="1:29">
      <c r="A96">
        <v>2009</v>
      </c>
      <c r="B96" t="s">
        <v>39</v>
      </c>
      <c r="C96" t="s">
        <v>40</v>
      </c>
      <c r="D96">
        <f t="shared" si="11"/>
        <v>-3.1133995928631303E-3</v>
      </c>
      <c r="E96">
        <v>0.04</v>
      </c>
      <c r="F96">
        <v>16702</v>
      </c>
      <c r="H96">
        <v>3527</v>
      </c>
      <c r="I96" s="1">
        <v>-383</v>
      </c>
      <c r="J96" s="2">
        <v>-3.57</v>
      </c>
      <c r="K96">
        <v>-52</v>
      </c>
      <c r="M96" s="1">
        <v>-3723</v>
      </c>
      <c r="N96">
        <v>-1842</v>
      </c>
      <c r="O96">
        <f t="shared" si="8"/>
        <v>-0.11028619327026704</v>
      </c>
      <c r="P96" s="2">
        <v>1894</v>
      </c>
      <c r="Q96" s="2">
        <v>-2</v>
      </c>
      <c r="R96" s="5">
        <f t="shared" si="9"/>
        <v>52</v>
      </c>
      <c r="S96" s="5">
        <f t="shared" si="10"/>
        <v>-5.7842046718576193E-4</v>
      </c>
      <c r="T96" s="2">
        <v>0.77559999999999996</v>
      </c>
      <c r="U96">
        <v>-1.1099000000000001</v>
      </c>
      <c r="V96" s="1">
        <v>10.2874</v>
      </c>
      <c r="W96" s="1">
        <v>-5.274</v>
      </c>
      <c r="X96" s="1">
        <v>25.983699999999999</v>
      </c>
      <c r="Y96" s="1">
        <v>-2.2930999999999999</v>
      </c>
      <c r="Z96" s="1">
        <v>3.0663</v>
      </c>
      <c r="AA96" s="2">
        <v>7.4225000000000003</v>
      </c>
      <c r="AB96" s="5">
        <v>89900</v>
      </c>
      <c r="AC96" s="2">
        <v>2.4426000000000001</v>
      </c>
    </row>
    <row r="97" spans="1:29">
      <c r="O97">
        <f t="shared" si="8"/>
        <v>0</v>
      </c>
      <c r="R97" s="5">
        <f t="shared" si="9"/>
        <v>0</v>
      </c>
      <c r="S97" s="5" t="e">
        <f t="shared" si="10"/>
        <v>#DIV/0!</v>
      </c>
    </row>
    <row r="98" spans="1:29">
      <c r="A98">
        <v>2022</v>
      </c>
      <c r="B98" t="s">
        <v>41</v>
      </c>
      <c r="C98" t="s">
        <v>42</v>
      </c>
      <c r="D98">
        <f t="shared" si="11"/>
        <v>0.52638128743610835</v>
      </c>
      <c r="E98">
        <v>193.02</v>
      </c>
      <c r="F98">
        <v>23222.9</v>
      </c>
      <c r="G98">
        <f t="shared" si="6"/>
        <v>20.903487125022146</v>
      </c>
      <c r="H98">
        <v>12580.2</v>
      </c>
      <c r="I98" s="1">
        <v>7545.2</v>
      </c>
      <c r="J98" s="2">
        <v>10.039999999999999</v>
      </c>
      <c r="K98">
        <v>12224.1</v>
      </c>
      <c r="L98">
        <f t="shared" si="7"/>
        <v>34.694889481455384</v>
      </c>
      <c r="M98" s="1">
        <v>-4601</v>
      </c>
      <c r="N98">
        <v>9141.5</v>
      </c>
      <c r="O98">
        <f t="shared" si="8"/>
        <v>0.39364162098618172</v>
      </c>
      <c r="P98" s="2">
        <v>-2165.6999999999998</v>
      </c>
      <c r="Q98" s="2">
        <v>-5595.6</v>
      </c>
      <c r="R98" s="5">
        <f t="shared" si="9"/>
        <v>6975.8</v>
      </c>
      <c r="S98" s="5">
        <f t="shared" si="10"/>
        <v>6.1120500000000001E-2</v>
      </c>
      <c r="T98" s="2">
        <v>1.7782</v>
      </c>
      <c r="U98">
        <v>-7.7423999999999999</v>
      </c>
      <c r="V98" s="1">
        <v>-163.99029999999999</v>
      </c>
      <c r="W98" s="1">
        <v>14.010400000000001</v>
      </c>
      <c r="X98" s="1">
        <v>24.322299999999998</v>
      </c>
      <c r="Y98" s="1">
        <v>32.490299999999998</v>
      </c>
      <c r="Z98" s="1">
        <v>3.3856999999999999</v>
      </c>
      <c r="AA98" s="2">
        <v>-102.19</v>
      </c>
      <c r="AB98" s="5">
        <v>200000</v>
      </c>
      <c r="AC98" s="2">
        <v>4.6978999999999997</v>
      </c>
    </row>
    <row r="99" spans="1:29">
      <c r="A99">
        <v>2021</v>
      </c>
      <c r="B99" t="s">
        <v>41</v>
      </c>
      <c r="C99" t="s">
        <v>42</v>
      </c>
      <c r="D99">
        <f t="shared" si="11"/>
        <v>0.47248513624673311</v>
      </c>
      <c r="E99">
        <v>200.31</v>
      </c>
      <c r="F99">
        <v>19207.8</v>
      </c>
      <c r="G99">
        <f t="shared" si="6"/>
        <v>-10.094362584486349</v>
      </c>
      <c r="H99">
        <v>9752.1010000000006</v>
      </c>
      <c r="I99" s="1">
        <v>4730.5</v>
      </c>
      <c r="J99" s="2">
        <v>6.31</v>
      </c>
      <c r="K99">
        <v>9075.4</v>
      </c>
      <c r="L99">
        <f t="shared" si="7"/>
        <v>-15.085565650233457</v>
      </c>
      <c r="M99" s="1">
        <v>-7824.9</v>
      </c>
      <c r="N99">
        <v>6265.2</v>
      </c>
      <c r="O99">
        <f t="shared" si="8"/>
        <v>0.32617998937931464</v>
      </c>
      <c r="P99" s="2">
        <v>-1545.8</v>
      </c>
      <c r="Q99" s="2">
        <v>-2249</v>
      </c>
      <c r="R99" s="5">
        <f t="shared" si="9"/>
        <v>4719.3999999999996</v>
      </c>
      <c r="S99" s="5">
        <f t="shared" si="10"/>
        <v>4.5377000000000001E-2</v>
      </c>
      <c r="T99" s="2">
        <v>1.01</v>
      </c>
      <c r="U99">
        <v>-4.7847999999999997</v>
      </c>
      <c r="V99" s="1">
        <v>-60.454500000000003</v>
      </c>
      <c r="W99" s="1">
        <v>8.9887999999999995</v>
      </c>
      <c r="X99" s="1">
        <v>17.282299999999999</v>
      </c>
      <c r="Y99" s="1">
        <v>24.628</v>
      </c>
      <c r="Z99" s="1">
        <v>-1.4852000000000001</v>
      </c>
      <c r="AA99" s="2">
        <v>-44.635800000000003</v>
      </c>
      <c r="AB99" s="5">
        <v>200000</v>
      </c>
      <c r="AC99" s="2">
        <v>1.2336</v>
      </c>
    </row>
    <row r="100" spans="1:29">
      <c r="A100">
        <v>2020</v>
      </c>
      <c r="B100" t="s">
        <v>41</v>
      </c>
      <c r="C100" t="s">
        <v>42</v>
      </c>
      <c r="D100">
        <f t="shared" si="11"/>
        <v>0.50025743760648556</v>
      </c>
      <c r="E100">
        <v>159.88999999999999</v>
      </c>
      <c r="F100">
        <v>21364.400000000001</v>
      </c>
      <c r="G100">
        <f t="shared" si="6"/>
        <v>0.50099022010641203</v>
      </c>
      <c r="H100">
        <v>11179.4</v>
      </c>
      <c r="I100" s="1">
        <v>6025.4</v>
      </c>
      <c r="J100" s="2">
        <v>7.88</v>
      </c>
      <c r="K100">
        <v>10687.7</v>
      </c>
      <c r="L100">
        <f t="shared" si="7"/>
        <v>3.7177571181802316</v>
      </c>
      <c r="M100" s="1">
        <v>-8210.2999999999993</v>
      </c>
      <c r="N100">
        <v>8122.1</v>
      </c>
      <c r="O100">
        <f t="shared" si="8"/>
        <v>0.38016981520660537</v>
      </c>
      <c r="P100" s="2">
        <v>-3071.1</v>
      </c>
      <c r="Q100" s="2">
        <v>-4994.8</v>
      </c>
      <c r="R100" s="5">
        <f t="shared" si="9"/>
        <v>5051</v>
      </c>
      <c r="S100" s="5">
        <f t="shared" si="10"/>
        <v>5.2135121951219512E-2</v>
      </c>
      <c r="T100" s="2">
        <v>0.98260000000000003</v>
      </c>
      <c r="U100">
        <v>-4.1627000000000001</v>
      </c>
      <c r="V100" s="1">
        <v>-73.388300000000001</v>
      </c>
      <c r="W100" s="1">
        <v>12.6822</v>
      </c>
      <c r="X100" s="1">
        <v>23.257100000000001</v>
      </c>
      <c r="Y100" s="1">
        <v>28.202999999999999</v>
      </c>
      <c r="Z100" s="1">
        <v>2.1046</v>
      </c>
      <c r="AA100" s="2">
        <v>-55.3414</v>
      </c>
      <c r="AB100" s="5">
        <v>205000</v>
      </c>
      <c r="AC100" s="2">
        <v>1.8122</v>
      </c>
    </row>
    <row r="101" spans="1:29">
      <c r="A101">
        <v>2019</v>
      </c>
      <c r="B101" t="s">
        <v>41</v>
      </c>
      <c r="C101" t="s">
        <v>42</v>
      </c>
      <c r="D101">
        <f t="shared" si="11"/>
        <v>0.48474214292098466</v>
      </c>
      <c r="E101">
        <v>148.82</v>
      </c>
      <c r="F101">
        <v>21257.9</v>
      </c>
      <c r="G101">
        <f t="shared" si="6"/>
        <v>-6.8469439624195942</v>
      </c>
      <c r="H101">
        <v>10832.6</v>
      </c>
      <c r="I101" s="1">
        <v>5924.3</v>
      </c>
      <c r="J101" s="2">
        <v>7.54</v>
      </c>
      <c r="K101">
        <v>10304.6</v>
      </c>
      <c r="L101">
        <f t="shared" si="7"/>
        <v>-5.6018174989236114</v>
      </c>
      <c r="M101" s="1">
        <v>-6258.4</v>
      </c>
      <c r="N101">
        <v>6966.7</v>
      </c>
      <c r="O101">
        <f t="shared" si="8"/>
        <v>0.32772287008594447</v>
      </c>
      <c r="P101" s="2">
        <v>-2455.1</v>
      </c>
      <c r="Q101" s="2">
        <v>-5949.6</v>
      </c>
      <c r="R101" s="5">
        <f t="shared" si="9"/>
        <v>4511.6000000000004</v>
      </c>
      <c r="S101" s="5">
        <f t="shared" si="10"/>
        <v>4.9069523809523813E-2</v>
      </c>
      <c r="T101" s="2">
        <v>1.3631</v>
      </c>
      <c r="U101">
        <v>-4.9653999999999998</v>
      </c>
      <c r="V101" s="1">
        <v>-94.661600000000007</v>
      </c>
      <c r="W101" s="1">
        <v>18.055700000000002</v>
      </c>
      <c r="X101" s="1">
        <v>23.872</v>
      </c>
      <c r="Y101" s="1">
        <v>27.8687</v>
      </c>
      <c r="Z101" s="1">
        <v>0.84360000000000002</v>
      </c>
      <c r="AA101" s="2">
        <v>-68.968199999999996</v>
      </c>
      <c r="AB101" s="5">
        <v>210000</v>
      </c>
      <c r="AC101" s="2">
        <v>2.4426000000000001</v>
      </c>
    </row>
    <row r="102" spans="1:29">
      <c r="A102">
        <v>2018</v>
      </c>
      <c r="B102" t="s">
        <v>41</v>
      </c>
      <c r="C102" t="s">
        <v>42</v>
      </c>
      <c r="D102">
        <f t="shared" si="11"/>
        <v>0.47834831992427829</v>
      </c>
      <c r="E102">
        <v>136.88999999999999</v>
      </c>
      <c r="F102">
        <v>22820.400000000001</v>
      </c>
      <c r="G102">
        <f t="shared" si="6"/>
        <v>-7.3166571223179382</v>
      </c>
      <c r="H102">
        <v>10620.8</v>
      </c>
      <c r="I102" s="1">
        <v>5192.3</v>
      </c>
      <c r="J102" s="2">
        <v>6.37</v>
      </c>
      <c r="K102">
        <v>10916.1</v>
      </c>
      <c r="L102">
        <f t="shared" si="7"/>
        <v>17.871694661117665</v>
      </c>
      <c r="M102" s="1">
        <v>-3268</v>
      </c>
      <c r="N102">
        <v>5551.2</v>
      </c>
      <c r="O102">
        <f t="shared" si="8"/>
        <v>0.24325603407477517</v>
      </c>
      <c r="P102" s="2">
        <v>562</v>
      </c>
      <c r="Q102" s="2">
        <v>-5310.8</v>
      </c>
      <c r="R102" s="5">
        <f t="shared" si="9"/>
        <v>6113.2</v>
      </c>
      <c r="S102" s="5">
        <f t="shared" si="10"/>
        <v>4.6451489361702132E-2</v>
      </c>
      <c r="T102" s="2">
        <v>1.8429</v>
      </c>
      <c r="U102">
        <v>-9.0381</v>
      </c>
      <c r="V102" s="1">
        <v>-158.88319999999999</v>
      </c>
      <c r="W102" s="1">
        <v>15.360200000000001</v>
      </c>
      <c r="X102" s="1">
        <v>19.766300000000001</v>
      </c>
      <c r="Y102" s="1">
        <v>22.7529</v>
      </c>
      <c r="Z102" s="1">
        <v>-0.27929999999999999</v>
      </c>
      <c r="AA102" s="2">
        <v>-91.936499999999995</v>
      </c>
      <c r="AB102" s="5">
        <v>235000</v>
      </c>
      <c r="AC102" s="2">
        <v>2.1301000000000001</v>
      </c>
    </row>
    <row r="103" spans="1:29">
      <c r="A103">
        <v>2017</v>
      </c>
      <c r="B103" t="s">
        <v>41</v>
      </c>
      <c r="C103" t="s">
        <v>42</v>
      </c>
      <c r="D103">
        <f t="shared" si="11"/>
        <v>0.37612864969803306</v>
      </c>
      <c r="E103">
        <v>137.21</v>
      </c>
      <c r="F103">
        <v>24621.9</v>
      </c>
      <c r="G103">
        <f t="shared" si="6"/>
        <v>-3.1129736748907955</v>
      </c>
      <c r="H103">
        <v>10204.700000000001</v>
      </c>
      <c r="I103" s="1">
        <v>4686.5</v>
      </c>
      <c r="J103" s="2">
        <v>5.44</v>
      </c>
      <c r="K103">
        <v>9261.0020000000004</v>
      </c>
      <c r="L103">
        <f t="shared" si="7"/>
        <v>6.4336183514917433</v>
      </c>
      <c r="M103" s="1">
        <v>-2204.3000000000002</v>
      </c>
      <c r="N103">
        <v>6059.6</v>
      </c>
      <c r="O103">
        <f t="shared" si="8"/>
        <v>0.24610610878932981</v>
      </c>
      <c r="P103" s="2">
        <v>-981.6</v>
      </c>
      <c r="Q103" s="2">
        <v>-11262.4</v>
      </c>
      <c r="R103" s="5">
        <f t="shared" si="9"/>
        <v>5078</v>
      </c>
      <c r="S103" s="5">
        <f t="shared" si="10"/>
        <v>2.4696005333333333E-2</v>
      </c>
      <c r="T103" s="2">
        <v>1.3979999999999999</v>
      </c>
      <c r="U103">
        <v>-11.775</v>
      </c>
      <c r="V103" s="1">
        <v>-212.6069</v>
      </c>
      <c r="W103" s="1">
        <v>15.1061</v>
      </c>
      <c r="X103" s="1">
        <v>19.7958</v>
      </c>
      <c r="Y103" s="1">
        <v>19.033899999999999</v>
      </c>
      <c r="Z103" s="1">
        <v>-0.21</v>
      </c>
      <c r="AA103" s="2">
        <v>-103.20869999999999</v>
      </c>
      <c r="AB103" s="5">
        <v>375000</v>
      </c>
      <c r="AC103" s="2">
        <v>1.2616000000000001</v>
      </c>
    </row>
    <row r="104" spans="1:29">
      <c r="A104">
        <v>2016</v>
      </c>
      <c r="B104" t="s">
        <v>41</v>
      </c>
      <c r="C104" t="s">
        <v>42</v>
      </c>
      <c r="D104">
        <f t="shared" si="11"/>
        <v>0.34239168929288161</v>
      </c>
      <c r="E104">
        <v>101.08</v>
      </c>
      <c r="F104">
        <v>25413</v>
      </c>
      <c r="G104">
        <f t="shared" si="6"/>
        <v>-7.3914136720927948</v>
      </c>
      <c r="H104">
        <v>9789.2000000000007</v>
      </c>
      <c r="I104" s="1">
        <v>4529.3</v>
      </c>
      <c r="J104" s="2">
        <v>4.8</v>
      </c>
      <c r="K104">
        <v>8701.2000000000007</v>
      </c>
      <c r="L104">
        <f t="shared" si="7"/>
        <v>-9.3029895344872493</v>
      </c>
      <c r="M104" s="1">
        <v>7087.9</v>
      </c>
      <c r="N104">
        <v>6539.1</v>
      </c>
      <c r="O104">
        <f t="shared" si="8"/>
        <v>0.25731318616456145</v>
      </c>
      <c r="P104" s="2">
        <v>-1420</v>
      </c>
      <c r="Q104" s="2">
        <v>735.3</v>
      </c>
      <c r="R104" s="5">
        <f t="shared" si="9"/>
        <v>5119.1000000000004</v>
      </c>
      <c r="S104" s="5">
        <f t="shared" si="10"/>
        <v>2.0717142857142858E-2</v>
      </c>
      <c r="T104" s="2">
        <v>3.2684000000000002</v>
      </c>
      <c r="U104">
        <v>3.4033000000000002</v>
      </c>
      <c r="V104" s="1">
        <v>63.901899999999998</v>
      </c>
      <c r="W104" s="1">
        <v>11.938499999999999</v>
      </c>
      <c r="X104" s="1">
        <v>14.5123</v>
      </c>
      <c r="Y104" s="1">
        <v>17.822800000000001</v>
      </c>
      <c r="Z104" s="1">
        <v>0.93540000000000001</v>
      </c>
      <c r="AA104" s="2">
        <v>99.074799999999996</v>
      </c>
      <c r="AB104" s="5">
        <v>420000</v>
      </c>
      <c r="AC104" s="2">
        <v>0.1186</v>
      </c>
    </row>
    <row r="105" spans="1:29">
      <c r="A105">
        <v>2015</v>
      </c>
      <c r="B105" t="s">
        <v>41</v>
      </c>
      <c r="C105" t="s">
        <v>42</v>
      </c>
      <c r="D105">
        <f t="shared" si="11"/>
        <v>0.34960810894527589</v>
      </c>
      <c r="E105">
        <v>108.48</v>
      </c>
      <c r="F105">
        <v>27441.3</v>
      </c>
      <c r="G105">
        <f t="shared" si="6"/>
        <v>-2.3639332946697733</v>
      </c>
      <c r="H105">
        <v>10455.700000000001</v>
      </c>
      <c r="I105" s="1">
        <v>4757.8</v>
      </c>
      <c r="J105" s="2">
        <v>4.82</v>
      </c>
      <c r="K105">
        <v>9593.7009999999991</v>
      </c>
      <c r="L105">
        <f t="shared" si="7"/>
        <v>-7.3018629099271486</v>
      </c>
      <c r="M105" s="1">
        <v>12853.4</v>
      </c>
      <c r="N105">
        <v>6730.3</v>
      </c>
      <c r="O105">
        <f t="shared" si="8"/>
        <v>0.24526170407378661</v>
      </c>
      <c r="P105" s="2">
        <v>-2304.9</v>
      </c>
      <c r="Q105" s="2">
        <v>-4618.3</v>
      </c>
      <c r="R105" s="5">
        <f t="shared" si="9"/>
        <v>4425.3999999999996</v>
      </c>
      <c r="S105" s="5">
        <f t="shared" si="10"/>
        <v>2.2842145238095236E-2</v>
      </c>
      <c r="T105" s="2">
        <v>1.5232000000000001</v>
      </c>
      <c r="U105">
        <v>1.1619999999999999</v>
      </c>
      <c r="V105" s="1">
        <v>37.015900000000002</v>
      </c>
      <c r="W105" s="1">
        <v>13.900600000000001</v>
      </c>
      <c r="X105" s="1">
        <v>17.121099999999998</v>
      </c>
      <c r="Y105" s="1">
        <v>17.338100000000001</v>
      </c>
      <c r="Z105" s="1">
        <v>2.2100000000000002E-2</v>
      </c>
      <c r="AA105" s="2">
        <v>47.0227</v>
      </c>
      <c r="AB105" s="5">
        <v>420000</v>
      </c>
      <c r="AC105" s="2">
        <v>1.6222000000000001</v>
      </c>
    </row>
    <row r="106" spans="1:29">
      <c r="A106">
        <v>2014</v>
      </c>
      <c r="B106" t="s">
        <v>41</v>
      </c>
      <c r="C106" t="s">
        <v>42</v>
      </c>
      <c r="D106">
        <f t="shared" si="11"/>
        <v>0.36823135520552769</v>
      </c>
      <c r="E106">
        <v>91.19</v>
      </c>
      <c r="F106">
        <v>28105.7</v>
      </c>
      <c r="G106">
        <f t="shared" si="6"/>
        <v>1.9541480755976393</v>
      </c>
      <c r="H106">
        <v>10902.7</v>
      </c>
      <c r="I106" s="1">
        <v>5585.9</v>
      </c>
      <c r="J106" s="2">
        <v>5.55</v>
      </c>
      <c r="K106">
        <v>10349.4</v>
      </c>
      <c r="L106">
        <f t="shared" si="7"/>
        <v>2.539358571697492</v>
      </c>
      <c r="M106" s="1">
        <v>16009.7</v>
      </c>
      <c r="N106">
        <v>7120.7</v>
      </c>
      <c r="O106">
        <f t="shared" si="8"/>
        <v>0.25335430179643276</v>
      </c>
      <c r="P106" s="2">
        <v>-2673.8</v>
      </c>
      <c r="Q106" s="2">
        <v>-4043</v>
      </c>
      <c r="R106" s="5">
        <f t="shared" si="9"/>
        <v>4446.8999999999996</v>
      </c>
      <c r="S106" s="5">
        <f t="shared" si="10"/>
        <v>2.3521363636363635E-2</v>
      </c>
      <c r="T106" s="2">
        <v>1.5931</v>
      </c>
      <c r="U106">
        <v>0.88260000000000005</v>
      </c>
      <c r="V106" s="1">
        <v>34.890700000000002</v>
      </c>
      <c r="W106" s="1">
        <v>15.251099999999999</v>
      </c>
      <c r="X106" s="1">
        <v>18.5335</v>
      </c>
      <c r="Y106" s="1">
        <v>19.874600000000001</v>
      </c>
      <c r="Z106" s="1">
        <v>0.43109999999999998</v>
      </c>
      <c r="AA106" s="2">
        <v>42.520400000000002</v>
      </c>
      <c r="AB106" s="5">
        <v>440000</v>
      </c>
      <c r="AC106" s="2">
        <v>1.4648000000000001</v>
      </c>
    </row>
    <row r="107" spans="1:29">
      <c r="A107">
        <v>2013</v>
      </c>
      <c r="B107" t="s">
        <v>41</v>
      </c>
      <c r="C107" t="s">
        <v>42</v>
      </c>
      <c r="D107">
        <f t="shared" si="11"/>
        <v>0.36612979286828456</v>
      </c>
      <c r="E107">
        <v>96.55</v>
      </c>
      <c r="F107">
        <v>27567</v>
      </c>
      <c r="G107">
        <f t="shared" si="6"/>
        <v>2.0773161519662242</v>
      </c>
      <c r="H107">
        <v>10816.3</v>
      </c>
      <c r="I107" s="1">
        <v>5464.8</v>
      </c>
      <c r="J107" s="2">
        <v>5.36</v>
      </c>
      <c r="K107">
        <v>10093.1</v>
      </c>
      <c r="L107">
        <f t="shared" si="7"/>
        <v>1.4922419487524152</v>
      </c>
      <c r="M107" s="1">
        <v>15293.6</v>
      </c>
      <c r="N107">
        <v>6966.1</v>
      </c>
      <c r="O107">
        <f t="shared" si="8"/>
        <v>0.25269706533173725</v>
      </c>
      <c r="P107" s="2">
        <v>-3167.3</v>
      </c>
      <c r="Q107" s="2">
        <v>-3849.8</v>
      </c>
      <c r="R107" s="5">
        <f t="shared" si="9"/>
        <v>3798.8</v>
      </c>
      <c r="S107" s="5">
        <f t="shared" si="10"/>
        <v>2.2938863636363636E-2</v>
      </c>
      <c r="T107" s="2">
        <v>1.4463999999999999</v>
      </c>
      <c r="U107">
        <v>0.89139999999999997</v>
      </c>
      <c r="V107" s="1">
        <v>35.732599999999998</v>
      </c>
      <c r="W107" s="1">
        <v>15.443199999999999</v>
      </c>
      <c r="X107" s="1">
        <v>18.892299999999999</v>
      </c>
      <c r="Y107" s="1">
        <v>19.823699999999999</v>
      </c>
      <c r="Z107" s="1">
        <v>-0.3911</v>
      </c>
      <c r="AA107" s="2">
        <v>43.754800000000003</v>
      </c>
      <c r="AB107" s="5">
        <v>440000</v>
      </c>
      <c r="AC107" s="2">
        <v>2.0693000000000001</v>
      </c>
    </row>
    <row r="108" spans="1:29">
      <c r="A108">
        <v>2012</v>
      </c>
      <c r="B108" t="s">
        <v>41</v>
      </c>
      <c r="C108" t="s">
        <v>42</v>
      </c>
      <c r="D108">
        <f t="shared" si="11"/>
        <v>0.3682404280530252</v>
      </c>
      <c r="E108">
        <v>88.56</v>
      </c>
      <c r="F108">
        <v>27006</v>
      </c>
      <c r="G108">
        <f t="shared" si="6"/>
        <v>12.176318609655002</v>
      </c>
      <c r="H108">
        <v>10686.6</v>
      </c>
      <c r="I108" s="1">
        <v>5503.1</v>
      </c>
      <c r="J108" s="2">
        <v>5.27</v>
      </c>
      <c r="K108">
        <v>9944.7009999999991</v>
      </c>
      <c r="L108">
        <f t="shared" si="7"/>
        <v>13.6628187397849</v>
      </c>
      <c r="M108" s="1">
        <v>14390.2</v>
      </c>
      <c r="N108">
        <v>7150.1</v>
      </c>
      <c r="O108">
        <f t="shared" si="8"/>
        <v>0.26475968303339997</v>
      </c>
      <c r="P108" s="2">
        <v>-2570.9</v>
      </c>
      <c r="Q108" s="2">
        <v>-4533</v>
      </c>
      <c r="R108" s="5">
        <f t="shared" si="9"/>
        <v>4579.2000000000007</v>
      </c>
      <c r="S108" s="5">
        <f t="shared" si="10"/>
        <v>2.3677859523809523E-2</v>
      </c>
      <c r="T108" s="2">
        <v>1.2546999999999999</v>
      </c>
      <c r="U108">
        <v>0.86870000000000003</v>
      </c>
      <c r="V108" s="1">
        <v>38.241999999999997</v>
      </c>
      <c r="W108" s="1">
        <v>16.6812</v>
      </c>
      <c r="X108" s="1">
        <v>20.747599999999998</v>
      </c>
      <c r="Y108" s="1">
        <v>20.377300000000002</v>
      </c>
      <c r="Z108" s="1">
        <v>0.33689999999999998</v>
      </c>
      <c r="AA108" s="2">
        <v>46.886800000000001</v>
      </c>
      <c r="AB108" s="5">
        <v>420000</v>
      </c>
      <c r="AC108" s="2">
        <v>3.1568000000000001</v>
      </c>
    </row>
    <row r="109" spans="1:29">
      <c r="A109">
        <v>2011</v>
      </c>
      <c r="B109" t="s">
        <v>41</v>
      </c>
      <c r="C109" t="s">
        <v>42</v>
      </c>
      <c r="D109">
        <f t="shared" si="11"/>
        <v>0.36342452211044002</v>
      </c>
      <c r="E109">
        <v>102.66</v>
      </c>
      <c r="F109">
        <v>24074.6</v>
      </c>
      <c r="G109">
        <f t="shared" si="6"/>
        <v>5.8470764617690962</v>
      </c>
      <c r="H109">
        <v>9637.2999999999993</v>
      </c>
      <c r="I109" s="1">
        <v>4946.3</v>
      </c>
      <c r="J109" s="2">
        <v>4.58</v>
      </c>
      <c r="K109">
        <v>8749.2999999999993</v>
      </c>
      <c r="L109">
        <f t="shared" si="7"/>
        <v>8.5898326962220004</v>
      </c>
      <c r="M109" s="1">
        <v>14634.2</v>
      </c>
      <c r="N109">
        <v>6341.6</v>
      </c>
      <c r="O109">
        <f t="shared" si="8"/>
        <v>0.26341455309745543</v>
      </c>
      <c r="P109" s="2">
        <v>-2056</v>
      </c>
      <c r="Q109" s="2">
        <v>-3728.7</v>
      </c>
      <c r="R109" s="5">
        <f t="shared" si="9"/>
        <v>4285.6000000000004</v>
      </c>
      <c r="S109" s="5">
        <f t="shared" si="10"/>
        <v>2.1873249999999997E-2</v>
      </c>
      <c r="T109" s="2">
        <v>1.4937</v>
      </c>
      <c r="U109">
        <v>0.78620000000000001</v>
      </c>
      <c r="V109" s="1">
        <v>33.799599999999998</v>
      </c>
      <c r="W109" s="1">
        <v>15.469200000000001</v>
      </c>
      <c r="X109" s="1">
        <v>18.928699999999999</v>
      </c>
      <c r="Y109" s="1">
        <v>20.5457</v>
      </c>
      <c r="Z109" s="1">
        <v>0.46300000000000002</v>
      </c>
      <c r="AA109" s="2">
        <v>41.054600000000001</v>
      </c>
      <c r="AB109" s="5">
        <v>400000</v>
      </c>
      <c r="AC109" s="2">
        <v>1.64</v>
      </c>
    </row>
    <row r="110" spans="1:29">
      <c r="A110">
        <v>2010</v>
      </c>
      <c r="B110" t="s">
        <v>41</v>
      </c>
      <c r="C110" t="s">
        <v>42</v>
      </c>
      <c r="D110">
        <f t="shared" si="11"/>
        <v>0.35424516480762547</v>
      </c>
      <c r="E110">
        <v>81.099999999999994</v>
      </c>
      <c r="F110">
        <v>22744.7</v>
      </c>
      <c r="G110">
        <f t="shared" si="6"/>
        <v>-1.8889166875156294</v>
      </c>
      <c r="H110">
        <v>8791.7999999999993</v>
      </c>
      <c r="I110" s="1">
        <v>4551</v>
      </c>
      <c r="J110" s="2">
        <v>4.1100000000000003</v>
      </c>
      <c r="K110">
        <v>8057.2</v>
      </c>
      <c r="L110">
        <f t="shared" si="7"/>
        <v>-28.326928551095932</v>
      </c>
      <c r="M110" s="1">
        <v>14033.9</v>
      </c>
      <c r="N110">
        <v>5751</v>
      </c>
      <c r="O110">
        <f t="shared" si="8"/>
        <v>0.25285011453217671</v>
      </c>
      <c r="P110" s="2">
        <v>-1655.3</v>
      </c>
      <c r="Q110" s="2">
        <v>-4421</v>
      </c>
      <c r="R110" s="5">
        <f t="shared" si="9"/>
        <v>4095.7</v>
      </c>
      <c r="S110" s="5">
        <f t="shared" si="10"/>
        <v>2.0927792207792208E-2</v>
      </c>
      <c r="T110" s="2">
        <v>1.1431</v>
      </c>
      <c r="U110">
        <v>0.75380000000000003</v>
      </c>
      <c r="V110" s="1">
        <v>32.428600000000003</v>
      </c>
      <c r="W110" s="1">
        <v>15.0571</v>
      </c>
      <c r="X110" s="1">
        <v>18.5044</v>
      </c>
      <c r="Y110" s="1">
        <v>20.0091</v>
      </c>
      <c r="Z110" s="1">
        <v>3.4304999999999999</v>
      </c>
      <c r="AA110" s="2">
        <v>39.203400000000002</v>
      </c>
      <c r="AB110" s="5">
        <v>385000</v>
      </c>
      <c r="AC110" s="2">
        <v>-0.35549999999999998</v>
      </c>
    </row>
    <row r="111" spans="1:29">
      <c r="A111">
        <v>2009</v>
      </c>
      <c r="B111" t="s">
        <v>41</v>
      </c>
      <c r="C111" t="s">
        <v>42</v>
      </c>
      <c r="D111">
        <f t="shared" si="11"/>
        <v>0.48491541069595306</v>
      </c>
      <c r="E111">
        <v>186.39</v>
      </c>
      <c r="F111">
        <v>23182.6</v>
      </c>
      <c r="H111">
        <v>13207.2</v>
      </c>
      <c r="I111" s="1">
        <v>6177.4</v>
      </c>
      <c r="J111" s="2">
        <v>8.33</v>
      </c>
      <c r="K111">
        <v>11241.6</v>
      </c>
      <c r="M111" s="1">
        <v>-6003.4</v>
      </c>
      <c r="N111">
        <v>7386.7</v>
      </c>
      <c r="O111">
        <f t="shared" si="8"/>
        <v>0.31863121479040318</v>
      </c>
      <c r="P111" s="2">
        <v>-2678.1</v>
      </c>
      <c r="Q111" s="2">
        <v>-6580.2</v>
      </c>
      <c r="R111" s="5">
        <f t="shared" si="9"/>
        <v>4708.6000000000004</v>
      </c>
      <c r="S111" s="5">
        <f t="shared" si="10"/>
        <v>7.4943999999999997E-2</v>
      </c>
      <c r="T111" s="2">
        <v>1.4266000000000001</v>
      </c>
      <c r="U111">
        <v>-5.9805000000000001</v>
      </c>
      <c r="V111" s="1">
        <v>-102.89830000000001</v>
      </c>
      <c r="W111" s="1">
        <v>12.248100000000001</v>
      </c>
      <c r="X111" s="1">
        <v>20.6601</v>
      </c>
      <c r="Y111" s="1">
        <v>26.646699999999999</v>
      </c>
      <c r="Z111" s="1">
        <v>-2.1322999999999999</v>
      </c>
      <c r="AA111" s="2">
        <v>-69.379400000000004</v>
      </c>
      <c r="AB111" s="5">
        <v>150000</v>
      </c>
      <c r="AC111" s="2">
        <v>8.0028000000000006</v>
      </c>
    </row>
    <row r="112" spans="1:29">
      <c r="R112" s="5"/>
      <c r="S112" s="5"/>
    </row>
    <row r="113" spans="1:29">
      <c r="A113">
        <v>2022</v>
      </c>
      <c r="B113" t="s">
        <v>43</v>
      </c>
      <c r="C113" t="s">
        <v>44</v>
      </c>
      <c r="D113">
        <f t="shared" si="11"/>
        <v>3.314584936073258E-5</v>
      </c>
      <c r="E113">
        <v>43.6</v>
      </c>
      <c r="F113">
        <v>30169.69</v>
      </c>
      <c r="G113">
        <f t="shared" si="6"/>
        <v>7.951147041922102</v>
      </c>
      <c r="H113">
        <v>30169.69</v>
      </c>
      <c r="I113" s="1">
        <v>8766.2630000000008</v>
      </c>
      <c r="J113" s="2">
        <v>2.0131000000000001</v>
      </c>
      <c r="K113">
        <v>1</v>
      </c>
      <c r="L113">
        <f t="shared" si="7"/>
        <v>0</v>
      </c>
      <c r="M113" s="1">
        <v>96547.15</v>
      </c>
      <c r="N113">
        <v>67268.52</v>
      </c>
      <c r="O113">
        <f t="shared" si="8"/>
        <v>2.2296722306394265</v>
      </c>
      <c r="P113" s="2">
        <v>5871.6769999999997</v>
      </c>
      <c r="Q113" s="2">
        <v>147.13570000000001</v>
      </c>
      <c r="R113" s="5">
        <f t="shared" si="9"/>
        <v>73140.197</v>
      </c>
      <c r="S113" s="5">
        <f t="shared" si="10"/>
        <v>1.2254901960784313E-5</v>
      </c>
      <c r="T113" s="2">
        <v>1</v>
      </c>
      <c r="U113">
        <v>6.3395999999999999</v>
      </c>
      <c r="V113" s="1">
        <v>10.2918</v>
      </c>
      <c r="W113" s="1">
        <v>0.52200000000000002</v>
      </c>
      <c r="X113" s="1">
        <v>1.6696</v>
      </c>
      <c r="Y113" s="1">
        <v>28.216699999999999</v>
      </c>
      <c r="Z113" s="1">
        <v>-1.4282999999999999</v>
      </c>
      <c r="AA113" s="2">
        <v>11.6267</v>
      </c>
      <c r="AB113" s="5">
        <v>81600</v>
      </c>
      <c r="AC113" s="2">
        <v>4.6978999999999997</v>
      </c>
    </row>
    <row r="114" spans="1:29">
      <c r="A114">
        <v>2021</v>
      </c>
      <c r="B114" t="s">
        <v>43</v>
      </c>
      <c r="C114" t="s">
        <v>44</v>
      </c>
      <c r="D114">
        <f t="shared" si="11"/>
        <v>3.5781324581698421E-5</v>
      </c>
      <c r="E114">
        <v>34.659999999999997</v>
      </c>
      <c r="F114">
        <v>27947.54</v>
      </c>
      <c r="G114">
        <f t="shared" si="6"/>
        <v>1.1789196253697121</v>
      </c>
      <c r="H114">
        <v>27947.54</v>
      </c>
      <c r="I114" s="1">
        <v>1959.384</v>
      </c>
      <c r="J114" s="2">
        <v>0.44159999999999999</v>
      </c>
      <c r="K114">
        <v>1</v>
      </c>
      <c r="L114">
        <f t="shared" si="7"/>
        <v>0</v>
      </c>
      <c r="M114" s="1">
        <v>85876.479999999996</v>
      </c>
      <c r="N114">
        <v>73836.42</v>
      </c>
      <c r="O114">
        <f t="shared" si="8"/>
        <v>2.6419649099706093</v>
      </c>
      <c r="P114" s="2">
        <v>-23594.78</v>
      </c>
      <c r="Q114" s="2">
        <v>3507.8879999999999</v>
      </c>
      <c r="R114" s="5">
        <f t="shared" si="9"/>
        <v>50241.64</v>
      </c>
      <c r="S114" s="5">
        <f t="shared" si="10"/>
        <v>1.2048192771084337E-5</v>
      </c>
      <c r="T114" s="2">
        <v>1</v>
      </c>
      <c r="U114">
        <v>6.0327000000000002</v>
      </c>
      <c r="V114" s="1">
        <v>3.6796000000000002</v>
      </c>
      <c r="W114" s="1">
        <v>0.18240000000000001</v>
      </c>
      <c r="X114" s="1">
        <v>0.60199999999999998</v>
      </c>
      <c r="Y114" s="1">
        <v>9.0146999999999995</v>
      </c>
      <c r="Z114" s="1">
        <v>20.434100000000001</v>
      </c>
      <c r="AA114" s="2">
        <v>4.1759000000000004</v>
      </c>
      <c r="AB114" s="5">
        <v>83000</v>
      </c>
      <c r="AC114" s="2">
        <v>1.2336</v>
      </c>
    </row>
    <row r="115" spans="1:29">
      <c r="A115">
        <v>2020</v>
      </c>
      <c r="B115" t="s">
        <v>43</v>
      </c>
      <c r="C115" t="s">
        <v>44</v>
      </c>
      <c r="D115">
        <f t="shared" si="11"/>
        <v>3.620315763940931E-5</v>
      </c>
      <c r="E115">
        <v>40.78</v>
      </c>
      <c r="F115">
        <v>27621.9</v>
      </c>
      <c r="G115">
        <f t="shared" si="6"/>
        <v>-2.092808357197018</v>
      </c>
      <c r="H115">
        <v>27621.9</v>
      </c>
      <c r="I115" s="1">
        <v>4180.5709999999999</v>
      </c>
      <c r="J115" s="2">
        <v>0.72</v>
      </c>
      <c r="K115">
        <v>1</v>
      </c>
      <c r="L115">
        <f t="shared" si="7"/>
        <v>0</v>
      </c>
      <c r="M115" s="1">
        <v>83841.259999999995</v>
      </c>
      <c r="N115">
        <v>-15699.49</v>
      </c>
      <c r="O115">
        <f t="shared" si="8"/>
        <v>-0.56837111132833007</v>
      </c>
      <c r="P115" s="2">
        <v>-16377.52</v>
      </c>
      <c r="Q115" s="2">
        <v>881.06100000000004</v>
      </c>
      <c r="R115" s="5">
        <f t="shared" si="9"/>
        <v>-32077.010000000002</v>
      </c>
      <c r="S115" s="5">
        <f t="shared" si="10"/>
        <v>1.2376237623762377E-5</v>
      </c>
      <c r="T115" s="2">
        <v>1</v>
      </c>
      <c r="U115">
        <v>5.3348000000000004</v>
      </c>
      <c r="V115" s="1">
        <v>5.1081000000000003</v>
      </c>
      <c r="W115" s="1">
        <v>0.29420000000000002</v>
      </c>
      <c r="X115" s="1">
        <v>0.92010000000000003</v>
      </c>
      <c r="Y115" s="1">
        <v>16.602399999999999</v>
      </c>
      <c r="Z115" s="1">
        <v>-6.2895000000000003</v>
      </c>
      <c r="AA115" s="2">
        <v>5.8289</v>
      </c>
      <c r="AB115" s="5">
        <v>80800</v>
      </c>
      <c r="AC115" s="2">
        <v>1.8122</v>
      </c>
    </row>
    <row r="116" spans="1:29">
      <c r="A116">
        <v>2019</v>
      </c>
      <c r="B116" t="s">
        <v>43</v>
      </c>
      <c r="C116" t="s">
        <v>44</v>
      </c>
      <c r="D116">
        <f t="shared" si="11"/>
        <v>3.5445494930762542E-5</v>
      </c>
      <c r="E116">
        <v>31.68</v>
      </c>
      <c r="F116">
        <v>28212.33</v>
      </c>
      <c r="G116">
        <f t="shared" si="6"/>
        <v>3.8640417483502221</v>
      </c>
      <c r="H116">
        <v>28212.33</v>
      </c>
      <c r="I116" s="1">
        <v>1860.711</v>
      </c>
      <c r="J116" s="2">
        <v>0.49120000000000003</v>
      </c>
      <c r="K116">
        <v>1</v>
      </c>
      <c r="L116">
        <f t="shared" si="7"/>
        <v>0</v>
      </c>
      <c r="M116" s="1">
        <v>85132.21</v>
      </c>
      <c r="N116">
        <v>11351.14</v>
      </c>
      <c r="O116">
        <f t="shared" si="8"/>
        <v>0.40234677532837587</v>
      </c>
      <c r="P116" s="2">
        <v>903.65959999999995</v>
      </c>
      <c r="Q116" s="2">
        <v>-9059.2880000000005</v>
      </c>
      <c r="R116" s="5">
        <f t="shared" si="9"/>
        <v>12254.799599999998</v>
      </c>
      <c r="S116" s="5">
        <f t="shared" si="10"/>
        <v>1.1976047904191617E-5</v>
      </c>
      <c r="T116" s="2">
        <v>1</v>
      </c>
      <c r="U116">
        <v>5.8975</v>
      </c>
      <c r="V116" s="1">
        <v>3.7191000000000001</v>
      </c>
      <c r="W116" s="1">
        <v>0.20930000000000001</v>
      </c>
      <c r="X116" s="1">
        <v>0.61860000000000004</v>
      </c>
      <c r="Y116" s="1">
        <v>7.0876999999999999</v>
      </c>
      <c r="Z116" s="1">
        <v>-15.571199999999999</v>
      </c>
      <c r="AA116" s="2">
        <v>4.2504</v>
      </c>
      <c r="AB116" s="5">
        <v>83500</v>
      </c>
      <c r="AC116" s="2">
        <v>2.4426000000000001</v>
      </c>
    </row>
    <row r="117" spans="1:29">
      <c r="A117">
        <v>2018</v>
      </c>
      <c r="B117" t="s">
        <v>43</v>
      </c>
      <c r="C117" t="s">
        <v>44</v>
      </c>
      <c r="D117">
        <f t="shared" si="11"/>
        <v>3.6815123652796572E-5</v>
      </c>
      <c r="E117">
        <v>45.79</v>
      </c>
      <c r="F117">
        <v>27162.75</v>
      </c>
      <c r="G117">
        <f t="shared" si="6"/>
        <v>-6.5690510701851279</v>
      </c>
      <c r="H117">
        <v>27162.75</v>
      </c>
      <c r="I117" s="1">
        <v>-2477.0729999999999</v>
      </c>
      <c r="J117" s="2">
        <v>-0.57299999999999995</v>
      </c>
      <c r="K117">
        <v>1</v>
      </c>
      <c r="L117">
        <f t="shared" si="7"/>
        <v>0</v>
      </c>
      <c r="M117" s="1">
        <v>85081.42</v>
      </c>
      <c r="N117">
        <v>78244.34</v>
      </c>
      <c r="O117">
        <f t="shared" si="8"/>
        <v>2.8805750522314564</v>
      </c>
      <c r="P117" s="2">
        <v>4513.3770000000004</v>
      </c>
      <c r="Q117" s="2">
        <v>1238.537</v>
      </c>
      <c r="R117" s="5">
        <f t="shared" si="9"/>
        <v>82757.717000000004</v>
      </c>
      <c r="S117" s="5">
        <f t="shared" si="10"/>
        <v>1.2515644555694618E-5</v>
      </c>
      <c r="T117" s="2">
        <v>1</v>
      </c>
      <c r="U117">
        <v>5.2797000000000001</v>
      </c>
      <c r="V117" s="1">
        <v>1.9706999999999999</v>
      </c>
      <c r="W117" s="1">
        <v>0.1148</v>
      </c>
      <c r="X117" s="1">
        <v>0.38619999999999999</v>
      </c>
      <c r="Y117" s="1">
        <v>-10.2561</v>
      </c>
      <c r="Z117" s="1">
        <v>14.5974</v>
      </c>
      <c r="AA117" s="2">
        <v>2.2366999999999999</v>
      </c>
      <c r="AB117" s="5">
        <v>79900</v>
      </c>
      <c r="AC117" s="2">
        <v>2.1301000000000001</v>
      </c>
    </row>
    <row r="118" spans="1:29">
      <c r="A118">
        <v>2017</v>
      </c>
      <c r="B118" t="s">
        <v>43</v>
      </c>
      <c r="C118" t="s">
        <v>44</v>
      </c>
      <c r="D118">
        <f t="shared" si="11"/>
        <v>3.4396719378492553E-5</v>
      </c>
      <c r="E118">
        <v>46.21</v>
      </c>
      <c r="F118">
        <v>29072.54</v>
      </c>
      <c r="G118">
        <f t="shared" si="6"/>
        <v>-25.300186334956877</v>
      </c>
      <c r="H118">
        <v>29072.54</v>
      </c>
      <c r="I118" s="1">
        <v>2373.13</v>
      </c>
      <c r="J118" s="2">
        <v>0.55840000000000001</v>
      </c>
      <c r="K118">
        <v>1</v>
      </c>
      <c r="L118">
        <f t="shared" si="7"/>
        <v>0</v>
      </c>
      <c r="M118" s="1">
        <v>96720.98</v>
      </c>
      <c r="N118">
        <v>15295.92</v>
      </c>
      <c r="O118">
        <f t="shared" si="8"/>
        <v>0.52612946787587189</v>
      </c>
      <c r="P118" s="2">
        <v>49749</v>
      </c>
      <c r="Q118" s="2">
        <v>-1784.93</v>
      </c>
      <c r="R118" s="5">
        <f t="shared" si="9"/>
        <v>65044.92</v>
      </c>
      <c r="S118" s="5">
        <f t="shared" si="10"/>
        <v>8.3822296730930427E-6</v>
      </c>
      <c r="T118" s="2">
        <v>1</v>
      </c>
      <c r="U118">
        <v>3.5002</v>
      </c>
      <c r="V118" s="1">
        <v>3.1345999999999998</v>
      </c>
      <c r="W118" s="1">
        <v>0.18440000000000001</v>
      </c>
      <c r="X118" s="1">
        <v>0.8387</v>
      </c>
      <c r="Y118" s="1">
        <v>9.1781000000000006</v>
      </c>
      <c r="Z118" s="1">
        <v>-2.4382000000000001</v>
      </c>
      <c r="AA118" s="2">
        <v>3.5150999999999999</v>
      </c>
      <c r="AB118" s="5">
        <v>119300</v>
      </c>
      <c r="AC118" s="2">
        <v>1.2616000000000001</v>
      </c>
    </row>
    <row r="119" spans="1:29">
      <c r="A119">
        <v>2016</v>
      </c>
      <c r="B119" t="s">
        <v>43</v>
      </c>
      <c r="C119" t="s">
        <v>44</v>
      </c>
      <c r="D119">
        <f t="shared" si="11"/>
        <v>2.5694285282621719E-5</v>
      </c>
      <c r="E119">
        <v>53.45</v>
      </c>
      <c r="F119">
        <v>38919.160000000003</v>
      </c>
      <c r="G119">
        <f t="shared" si="6"/>
        <v>-6.6175110342237886</v>
      </c>
      <c r="H119">
        <v>38919.160000000003</v>
      </c>
      <c r="I119" s="1">
        <v>-495.39600000000002</v>
      </c>
      <c r="J119" s="2">
        <v>-0.1162</v>
      </c>
      <c r="K119">
        <v>1</v>
      </c>
      <c r="L119">
        <f t="shared" si="7"/>
        <v>0</v>
      </c>
      <c r="M119" s="1">
        <v>100706.1</v>
      </c>
      <c r="N119">
        <v>24659.71</v>
      </c>
      <c r="O119">
        <f t="shared" si="8"/>
        <v>0.63361362372671959</v>
      </c>
      <c r="P119" s="2">
        <v>-12895.59</v>
      </c>
      <c r="Q119" s="2">
        <v>-674.28899999999999</v>
      </c>
      <c r="R119" s="5">
        <f t="shared" si="9"/>
        <v>11764.119999999999</v>
      </c>
      <c r="S119" s="5">
        <f t="shared" si="10"/>
        <v>7.7279752704791342E-6</v>
      </c>
      <c r="T119" s="2">
        <v>1</v>
      </c>
      <c r="U119">
        <v>3.6646000000000001</v>
      </c>
      <c r="V119" s="1">
        <v>0.94589999999999996</v>
      </c>
      <c r="W119" s="1">
        <v>5.5599999999999997E-2</v>
      </c>
      <c r="X119" s="1">
        <v>0.251</v>
      </c>
      <c r="Y119" s="1">
        <v>-1.3882000000000001</v>
      </c>
      <c r="Z119" s="1">
        <v>9.9995999999999992</v>
      </c>
      <c r="AA119" s="2">
        <v>1.0808</v>
      </c>
      <c r="AB119" s="5">
        <v>129400</v>
      </c>
      <c r="AC119" s="2">
        <v>0.1186</v>
      </c>
    </row>
    <row r="120" spans="1:29">
      <c r="A120">
        <v>2015</v>
      </c>
      <c r="B120" t="s">
        <v>43</v>
      </c>
      <c r="C120" t="s">
        <v>44</v>
      </c>
      <c r="D120">
        <f t="shared" si="11"/>
        <v>2.3993963118879288E-5</v>
      </c>
      <c r="E120">
        <v>60.47</v>
      </c>
      <c r="F120">
        <v>41677.15</v>
      </c>
      <c r="G120">
        <f t="shared" si="6"/>
        <v>-4.6566340346476114</v>
      </c>
      <c r="H120">
        <v>41677.15</v>
      </c>
      <c r="I120" s="1">
        <v>-197.77160000000001</v>
      </c>
      <c r="J120" s="2">
        <v>-4.5999999999999999E-2</v>
      </c>
      <c r="K120">
        <v>1</v>
      </c>
      <c r="L120">
        <f t="shared" si="7"/>
        <v>0</v>
      </c>
      <c r="M120" s="1">
        <v>108705.4</v>
      </c>
      <c r="N120">
        <v>-17207.810000000001</v>
      </c>
      <c r="O120">
        <f t="shared" si="8"/>
        <v>-0.41288355849668223</v>
      </c>
      <c r="P120" s="2">
        <v>17560.509999999998</v>
      </c>
      <c r="Q120" s="2">
        <v>-5039.8900000000003</v>
      </c>
      <c r="R120" s="5">
        <f t="shared" si="9"/>
        <v>352.69999999999709</v>
      </c>
      <c r="S120" s="5">
        <f t="shared" si="10"/>
        <v>7.5585789871504153E-6</v>
      </c>
      <c r="T120" s="2">
        <v>1</v>
      </c>
      <c r="U120">
        <v>5.0612000000000004</v>
      </c>
      <c r="V120" s="1">
        <v>1.2810999999999999</v>
      </c>
      <c r="W120" s="1">
        <v>6.2199999999999998E-2</v>
      </c>
      <c r="X120" s="1">
        <v>0.36709999999999998</v>
      </c>
      <c r="Y120" s="1">
        <v>-0.51900000000000002</v>
      </c>
      <c r="Z120" s="1">
        <v>6.6557000000000004</v>
      </c>
      <c r="AA120" s="2">
        <v>1.4624999999999999</v>
      </c>
      <c r="AB120" s="5">
        <v>132300</v>
      </c>
      <c r="AC120" s="2">
        <v>1.6222000000000001</v>
      </c>
    </row>
    <row r="121" spans="1:29">
      <c r="A121">
        <v>2014</v>
      </c>
      <c r="B121" t="s">
        <v>43</v>
      </c>
      <c r="C121" t="s">
        <v>44</v>
      </c>
      <c r="D121">
        <f t="shared" si="11"/>
        <v>2.2876652066024761E-5</v>
      </c>
      <c r="E121">
        <v>55.49</v>
      </c>
      <c r="F121">
        <v>43712.69</v>
      </c>
      <c r="G121">
        <f t="shared" si="6"/>
        <v>-5.0468480578051089</v>
      </c>
      <c r="H121">
        <v>43712.69</v>
      </c>
      <c r="I121" s="1">
        <v>846.55679999999995</v>
      </c>
      <c r="J121" s="2">
        <v>0.23200000000000001</v>
      </c>
      <c r="K121">
        <v>1</v>
      </c>
      <c r="L121">
        <f t="shared" si="7"/>
        <v>0</v>
      </c>
      <c r="M121" s="1">
        <v>100067.4</v>
      </c>
      <c r="N121">
        <v>-39392.269999999997</v>
      </c>
      <c r="O121">
        <f t="shared" si="8"/>
        <v>-0.90116325488090521</v>
      </c>
      <c r="P121" s="2">
        <v>-35434.89</v>
      </c>
      <c r="Q121" s="2">
        <v>9247.9680000000008</v>
      </c>
      <c r="R121" s="5">
        <f t="shared" si="9"/>
        <v>-74827.16</v>
      </c>
      <c r="S121" s="5">
        <f t="shared" si="10"/>
        <v>7.1633237822349574E-6</v>
      </c>
      <c r="T121" s="2">
        <v>1</v>
      </c>
      <c r="U121">
        <v>6.6208</v>
      </c>
      <c r="V121" s="1">
        <v>2.0282</v>
      </c>
      <c r="W121" s="1">
        <v>9.8799999999999999E-2</v>
      </c>
      <c r="X121" s="1">
        <v>0.54700000000000004</v>
      </c>
      <c r="Y121" s="1">
        <v>2.1758000000000002</v>
      </c>
      <c r="Z121" s="1">
        <v>-3.8584999999999998</v>
      </c>
      <c r="AA121" s="2">
        <v>2.3052000000000001</v>
      </c>
      <c r="AB121" s="5">
        <v>139600</v>
      </c>
      <c r="AC121" s="2">
        <v>1.4648000000000001</v>
      </c>
    </row>
    <row r="122" spans="1:29">
      <c r="A122">
        <v>2013</v>
      </c>
      <c r="B122" t="s">
        <v>43</v>
      </c>
      <c r="C122" t="s">
        <v>44</v>
      </c>
      <c r="D122">
        <f t="shared" si="11"/>
        <v>2.1722102195539757E-5</v>
      </c>
      <c r="E122">
        <v>52.82</v>
      </c>
      <c r="F122">
        <v>46036.06</v>
      </c>
      <c r="G122">
        <f t="shared" si="6"/>
        <v>-5.7928058343063915</v>
      </c>
      <c r="H122">
        <v>46036.06</v>
      </c>
      <c r="I122" s="1">
        <v>-1650.0889999999999</v>
      </c>
      <c r="J122" s="2">
        <v>-0.53900000000000003</v>
      </c>
      <c r="K122">
        <v>1</v>
      </c>
      <c r="L122">
        <f t="shared" si="7"/>
        <v>0</v>
      </c>
      <c r="M122" s="1">
        <v>99793.14</v>
      </c>
      <c r="N122">
        <v>-21741.23</v>
      </c>
      <c r="O122">
        <f t="shared" si="8"/>
        <v>-0.47226521991673487</v>
      </c>
      <c r="P122" s="2">
        <v>-11252.63</v>
      </c>
      <c r="Q122" s="2">
        <v>-4504.8540000000003</v>
      </c>
      <c r="R122" s="5">
        <f t="shared" si="9"/>
        <v>-32993.86</v>
      </c>
      <c r="S122" s="5">
        <f t="shared" si="10"/>
        <v>7.1839080459770112E-6</v>
      </c>
      <c r="T122" s="2">
        <v>1</v>
      </c>
      <c r="U122">
        <v>7.6879999999999997</v>
      </c>
      <c r="V122" s="1">
        <v>-0.37490000000000001</v>
      </c>
      <c r="W122" s="1">
        <v>-1.5800000000000002E-2</v>
      </c>
      <c r="X122" s="1">
        <v>-8.2900000000000001E-2</v>
      </c>
      <c r="Y122" s="1">
        <v>-4.0909000000000004</v>
      </c>
      <c r="Z122" s="1">
        <v>-21.998000000000001</v>
      </c>
      <c r="AA122" s="2">
        <v>-0.42880000000000001</v>
      </c>
      <c r="AB122" s="5">
        <v>139200</v>
      </c>
      <c r="AC122" s="2">
        <v>2.0693000000000001</v>
      </c>
    </row>
    <row r="123" spans="1:29">
      <c r="A123">
        <v>2012</v>
      </c>
      <c r="B123" t="s">
        <v>43</v>
      </c>
      <c r="C123" t="s">
        <v>44</v>
      </c>
      <c r="D123">
        <f t="shared" si="11"/>
        <v>2.0463782992222536E-5</v>
      </c>
      <c r="E123">
        <v>33.47</v>
      </c>
      <c r="F123">
        <v>48866.82</v>
      </c>
      <c r="G123">
        <f t="shared" si="6"/>
        <v>-0.33295893723994663</v>
      </c>
      <c r="H123">
        <v>48866.82</v>
      </c>
      <c r="I123" s="1">
        <v>6338.98</v>
      </c>
      <c r="J123" s="2">
        <v>1.54</v>
      </c>
      <c r="K123">
        <v>1</v>
      </c>
      <c r="L123">
        <f t="shared" si="7"/>
        <v>0</v>
      </c>
      <c r="M123" s="1">
        <v>104600.5</v>
      </c>
      <c r="N123">
        <v>46654.34</v>
      </c>
      <c r="O123">
        <f t="shared" si="8"/>
        <v>0.95472428940536747</v>
      </c>
      <c r="P123" s="2">
        <v>-3067.61</v>
      </c>
      <c r="Q123" s="2">
        <v>-9563.82</v>
      </c>
      <c r="R123" s="5">
        <f t="shared" si="9"/>
        <v>43586.729999999996</v>
      </c>
      <c r="S123" s="5">
        <f t="shared" si="10"/>
        <v>7.0871722182849041E-6</v>
      </c>
      <c r="T123" s="2">
        <v>1</v>
      </c>
      <c r="U123">
        <v>7.6044999999999998</v>
      </c>
      <c r="V123" s="1">
        <v>4.6121999999999996</v>
      </c>
      <c r="W123" s="1">
        <v>0.1923</v>
      </c>
      <c r="X123" s="1">
        <v>1.3680000000000001</v>
      </c>
      <c r="Y123" s="1">
        <v>12.235200000000001</v>
      </c>
      <c r="Z123" s="1">
        <v>6.1199000000000003</v>
      </c>
      <c r="AA123" s="2">
        <v>5.2431999999999999</v>
      </c>
      <c r="AB123" s="5">
        <v>141100</v>
      </c>
      <c r="AC123" s="2">
        <v>3.1568000000000001</v>
      </c>
    </row>
    <row r="124" spans="1:29">
      <c r="A124">
        <v>2011</v>
      </c>
      <c r="B124" t="s">
        <v>43</v>
      </c>
      <c r="C124" t="s">
        <v>44</v>
      </c>
      <c r="D124">
        <f t="shared" si="11"/>
        <v>2.0395646997852541E-5</v>
      </c>
      <c r="E124">
        <v>47.13</v>
      </c>
      <c r="F124">
        <v>49030.07</v>
      </c>
      <c r="G124">
        <f t="shared" si="6"/>
        <v>6.6055560918802492</v>
      </c>
      <c r="H124">
        <v>49030.07</v>
      </c>
      <c r="I124" s="1">
        <v>7034.11</v>
      </c>
      <c r="J124" s="2">
        <v>1.84</v>
      </c>
      <c r="K124">
        <v>1</v>
      </c>
      <c r="L124">
        <f t="shared" si="7"/>
        <v>0</v>
      </c>
      <c r="M124" s="1">
        <v>96275.73</v>
      </c>
      <c r="N124">
        <v>28894.16</v>
      </c>
      <c r="O124">
        <f t="shared" si="8"/>
        <v>0.58931508765947105</v>
      </c>
      <c r="P124" s="2">
        <v>-8701.0300000000007</v>
      </c>
      <c r="Q124" s="2">
        <v>245.86</v>
      </c>
      <c r="R124" s="5">
        <f t="shared" si="9"/>
        <v>20193.129999999997</v>
      </c>
      <c r="S124" s="5">
        <f t="shared" si="10"/>
        <v>6.7796610169491526E-6</v>
      </c>
      <c r="T124" s="2">
        <v>1</v>
      </c>
      <c r="U124">
        <v>9.3328000000000007</v>
      </c>
      <c r="V124" s="1">
        <v>6.0555000000000003</v>
      </c>
      <c r="W124" s="1">
        <v>0.25309999999999999</v>
      </c>
      <c r="X124" s="1">
        <v>1.5241</v>
      </c>
      <c r="Y124" s="1">
        <v>14.4688</v>
      </c>
      <c r="Z124" s="1">
        <v>-12.8733</v>
      </c>
      <c r="AA124" s="2">
        <v>7.0387000000000004</v>
      </c>
      <c r="AB124" s="5">
        <v>147500</v>
      </c>
      <c r="AC124" s="2">
        <v>1.64</v>
      </c>
    </row>
    <row r="125" spans="1:29">
      <c r="A125">
        <v>2010</v>
      </c>
      <c r="B125" t="s">
        <v>43</v>
      </c>
      <c r="C125" t="s">
        <v>44</v>
      </c>
      <c r="D125">
        <f t="shared" si="11"/>
        <v>2.1742892900597582E-5</v>
      </c>
      <c r="E125">
        <v>36.840000000000003</v>
      </c>
      <c r="F125">
        <v>45992.04</v>
      </c>
      <c r="G125">
        <f t="shared" si="6"/>
        <v>48.995467162194714</v>
      </c>
      <c r="H125">
        <v>45992.04</v>
      </c>
      <c r="I125" s="1">
        <v>5497.87</v>
      </c>
      <c r="J125" s="2">
        <v>5.12</v>
      </c>
      <c r="K125">
        <v>1</v>
      </c>
      <c r="L125">
        <f t="shared" si="7"/>
        <v>0</v>
      </c>
      <c r="M125" s="1">
        <v>91570.7</v>
      </c>
      <c r="N125">
        <v>65523.51</v>
      </c>
      <c r="O125">
        <f t="shared" si="8"/>
        <v>1.4246706604012347</v>
      </c>
      <c r="P125" s="2">
        <v>18026.64</v>
      </c>
      <c r="Q125" s="2">
        <v>-1035.05</v>
      </c>
      <c r="R125" s="5">
        <f t="shared" si="9"/>
        <v>83550.149999999994</v>
      </c>
      <c r="S125" s="5">
        <f t="shared" si="10"/>
        <v>6.9348127600554787E-6</v>
      </c>
      <c r="T125" s="2">
        <v>1</v>
      </c>
      <c r="U125">
        <v>8.5152000000000001</v>
      </c>
      <c r="V125" s="1">
        <v>19.528300000000002</v>
      </c>
      <c r="W125" s="1">
        <v>0.82820000000000005</v>
      </c>
      <c r="X125" s="1">
        <v>5.1862000000000004</v>
      </c>
      <c r="Y125" s="1">
        <v>12.0558</v>
      </c>
      <c r="Z125" s="1">
        <v>21.5535</v>
      </c>
      <c r="AA125" s="2">
        <v>22.985099999999999</v>
      </c>
      <c r="AB125" s="5">
        <v>144200</v>
      </c>
      <c r="AC125" s="2">
        <v>-0.35549999999999998</v>
      </c>
    </row>
    <row r="126" spans="1:29">
      <c r="A126">
        <v>2009</v>
      </c>
      <c r="B126" t="s">
        <v>43</v>
      </c>
      <c r="C126" t="s">
        <v>44</v>
      </c>
      <c r="D126">
        <f t="shared" si="11"/>
        <v>3.239592485182104E-5</v>
      </c>
      <c r="E126">
        <v>32.53</v>
      </c>
      <c r="F126">
        <v>30868.080000000002</v>
      </c>
      <c r="H126">
        <v>30868.080000000002</v>
      </c>
      <c r="I126" s="1">
        <v>6212.9489999999996</v>
      </c>
      <c r="J126" s="2">
        <v>1.4743999999999999</v>
      </c>
      <c r="K126">
        <v>1</v>
      </c>
      <c r="M126" s="1">
        <v>85667.7</v>
      </c>
      <c r="N126">
        <v>37392.720000000001</v>
      </c>
      <c r="O126">
        <f t="shared" si="8"/>
        <v>1.2113717471251857</v>
      </c>
      <c r="P126" s="2">
        <v>-26807.33</v>
      </c>
      <c r="Q126" s="2">
        <v>860.88239999999996</v>
      </c>
      <c r="R126" s="5">
        <f t="shared" si="9"/>
        <v>10585.39</v>
      </c>
      <c r="S126" s="5">
        <f t="shared" si="10"/>
        <v>1.1441647597254004E-5</v>
      </c>
      <c r="T126" s="2">
        <v>1</v>
      </c>
      <c r="U126">
        <v>7.1601999999999997</v>
      </c>
      <c r="V126" s="1">
        <v>8.6240000000000006</v>
      </c>
      <c r="W126" s="1">
        <v>0.39460000000000001</v>
      </c>
      <c r="X126" s="1">
        <v>1.284</v>
      </c>
      <c r="Y126" s="1">
        <v>21.161999999999999</v>
      </c>
      <c r="Z126" s="1">
        <v>-6.5476999999999999</v>
      </c>
      <c r="AA126" s="2">
        <v>9.7883999999999993</v>
      </c>
      <c r="AB126" s="5">
        <v>87400</v>
      </c>
      <c r="AC126" s="2">
        <v>8.0028000000000006</v>
      </c>
    </row>
    <row r="127" spans="1:29">
      <c r="R127" s="5"/>
      <c r="S127" s="5"/>
    </row>
    <row r="128" spans="1:29">
      <c r="A128">
        <v>2023</v>
      </c>
      <c r="B128" t="s">
        <v>45</v>
      </c>
      <c r="C128" t="s">
        <v>46</v>
      </c>
      <c r="D128">
        <f t="shared" si="11"/>
        <v>0.41669762948651262</v>
      </c>
      <c r="E128">
        <v>359.5</v>
      </c>
      <c r="F128">
        <v>26914</v>
      </c>
      <c r="G128">
        <f t="shared" si="6"/>
        <v>61.403298350824585</v>
      </c>
      <c r="H128">
        <v>17475</v>
      </c>
      <c r="I128" s="1">
        <v>9752</v>
      </c>
      <c r="J128" s="2">
        <v>3.85</v>
      </c>
      <c r="K128">
        <v>11215</v>
      </c>
      <c r="L128">
        <f t="shared" si="7"/>
        <v>99.200710479573701</v>
      </c>
      <c r="M128" s="1">
        <v>26612</v>
      </c>
      <c r="N128">
        <v>9108</v>
      </c>
      <c r="O128">
        <f t="shared" si="8"/>
        <v>0.3384112357880657</v>
      </c>
      <c r="P128" s="2">
        <v>-9830</v>
      </c>
      <c r="Q128" s="2">
        <v>1865</v>
      </c>
      <c r="R128" s="5">
        <f t="shared" si="9"/>
        <v>-722</v>
      </c>
      <c r="S128" s="5">
        <f t="shared" si="10"/>
        <v>0.49904329640012457</v>
      </c>
      <c r="T128" s="2">
        <v>6.6502999999999997</v>
      </c>
      <c r="U128">
        <v>0.4113</v>
      </c>
      <c r="V128" s="1">
        <v>36.645099999999999</v>
      </c>
      <c r="W128" s="1">
        <v>22.069800000000001</v>
      </c>
      <c r="X128" s="1">
        <v>25.965199999999999</v>
      </c>
      <c r="Y128" s="1">
        <v>36.233899999999998</v>
      </c>
      <c r="Z128" s="1">
        <v>1.3378000000000001</v>
      </c>
      <c r="AA128" s="2">
        <v>48.945999999999998</v>
      </c>
      <c r="AB128" s="5">
        <v>22473</v>
      </c>
      <c r="AC128" s="2">
        <v>8.0028000000000006</v>
      </c>
    </row>
    <row r="129" spans="1:29">
      <c r="A129">
        <v>2022</v>
      </c>
      <c r="B129" t="s">
        <v>45</v>
      </c>
      <c r="C129" t="s">
        <v>46</v>
      </c>
      <c r="D129">
        <f t="shared" si="11"/>
        <v>0.3376311844077961</v>
      </c>
      <c r="E129">
        <v>735.86</v>
      </c>
      <c r="F129">
        <v>16675</v>
      </c>
      <c r="G129">
        <f t="shared" si="6"/>
        <v>52.729437625938822</v>
      </c>
      <c r="H129">
        <v>10396</v>
      </c>
      <c r="I129" s="1">
        <v>4332</v>
      </c>
      <c r="J129" s="2">
        <v>1.73</v>
      </c>
      <c r="K129">
        <v>5630</v>
      </c>
      <c r="L129">
        <f t="shared" si="7"/>
        <v>74.465447784319807</v>
      </c>
      <c r="M129" s="1">
        <v>16893</v>
      </c>
      <c r="N129">
        <v>5822</v>
      </c>
      <c r="O129">
        <f t="shared" si="8"/>
        <v>0.34914542728635684</v>
      </c>
      <c r="P129" s="2">
        <v>-19675</v>
      </c>
      <c r="Q129" s="2">
        <v>3804</v>
      </c>
      <c r="R129" s="5">
        <f t="shared" si="9"/>
        <v>-13853</v>
      </c>
      <c r="S129" s="5">
        <f t="shared" si="10"/>
        <v>0.29670619235836626</v>
      </c>
      <c r="T129" s="2">
        <v>4.0903999999999998</v>
      </c>
      <c r="U129">
        <v>0.41220000000000001</v>
      </c>
      <c r="V129" s="1">
        <v>25.643799999999999</v>
      </c>
      <c r="W129" s="1">
        <v>15.0464</v>
      </c>
      <c r="X129" s="1">
        <v>18.9526</v>
      </c>
      <c r="Y129" s="1">
        <v>25.978999999999999</v>
      </c>
      <c r="Z129" s="1">
        <v>0.1419</v>
      </c>
      <c r="AA129" s="2">
        <v>43.480899999999998</v>
      </c>
      <c r="AB129" s="5">
        <v>18975</v>
      </c>
      <c r="AC129" s="2">
        <v>4.6978999999999997</v>
      </c>
    </row>
    <row r="130" spans="1:29">
      <c r="A130">
        <v>2021</v>
      </c>
      <c r="B130" t="s">
        <v>45</v>
      </c>
      <c r="C130" t="s">
        <v>46</v>
      </c>
      <c r="D130">
        <f t="shared" si="11"/>
        <v>0.29556695365451546</v>
      </c>
      <c r="E130">
        <v>323.24</v>
      </c>
      <c r="F130">
        <v>10918</v>
      </c>
      <c r="G130">
        <f t="shared" si="6"/>
        <v>-6.8111983612154319</v>
      </c>
      <c r="H130">
        <v>6768</v>
      </c>
      <c r="I130" s="1">
        <v>2796</v>
      </c>
      <c r="J130" s="2">
        <v>1.1299999999999999</v>
      </c>
      <c r="K130">
        <v>3227</v>
      </c>
      <c r="L130">
        <f t="shared" si="7"/>
        <v>-20.634530250860795</v>
      </c>
      <c r="M130" s="1">
        <v>12204</v>
      </c>
      <c r="N130">
        <v>4761</v>
      </c>
      <c r="O130">
        <f t="shared" si="8"/>
        <v>0.43606887708371495</v>
      </c>
      <c r="P130" s="2">
        <v>6145</v>
      </c>
      <c r="Q130" s="2">
        <v>-792</v>
      </c>
      <c r="R130" s="5">
        <f t="shared" si="9"/>
        <v>10906</v>
      </c>
      <c r="S130" s="5">
        <f t="shared" si="10"/>
        <v>0.2342649727767695</v>
      </c>
      <c r="T130" s="2">
        <v>7.6738</v>
      </c>
      <c r="U130">
        <v>0.16309999999999999</v>
      </c>
      <c r="V130" s="1">
        <v>22.910499999999999</v>
      </c>
      <c r="W130" s="1">
        <v>16.1479</v>
      </c>
      <c r="X130" s="1">
        <v>19.697099999999999</v>
      </c>
      <c r="Y130" s="1">
        <v>25.609100000000002</v>
      </c>
      <c r="Z130" s="1">
        <v>0.47099999999999997</v>
      </c>
      <c r="AA130" s="2">
        <v>24.235099999999999</v>
      </c>
      <c r="AB130" s="5">
        <v>13775</v>
      </c>
      <c r="AC130" s="2">
        <v>1.2336</v>
      </c>
    </row>
    <row r="131" spans="1:29">
      <c r="A131">
        <v>2020</v>
      </c>
      <c r="B131" t="s">
        <v>45</v>
      </c>
      <c r="C131" t="s">
        <v>46</v>
      </c>
      <c r="D131">
        <f t="shared" si="11"/>
        <v>0.34704677364288156</v>
      </c>
      <c r="E131">
        <v>144</v>
      </c>
      <c r="F131">
        <v>11716</v>
      </c>
      <c r="G131">
        <f t="shared" ref="G131:G172" si="12">(F131/F132-1)*100</f>
        <v>20.609429689108506</v>
      </c>
      <c r="H131">
        <v>7171</v>
      </c>
      <c r="I131" s="1">
        <v>4141</v>
      </c>
      <c r="J131" s="2">
        <v>1.6575</v>
      </c>
      <c r="K131">
        <v>4066</v>
      </c>
      <c r="L131">
        <f t="shared" ref="L131:L172" si="13">(K131/K132-1)*100</f>
        <v>19.272513933704904</v>
      </c>
      <c r="M131" s="1">
        <v>9342</v>
      </c>
      <c r="N131">
        <v>3743</v>
      </c>
      <c r="O131">
        <f t="shared" ref="O131:O172" si="14">IFERROR(N131/F131,0)</f>
        <v>0.31947763741891433</v>
      </c>
      <c r="P131" s="2">
        <v>-4097</v>
      </c>
      <c r="Q131" s="2">
        <v>-2866</v>
      </c>
      <c r="R131" s="5">
        <f t="shared" ref="R131:R172" si="15">N131+P131</f>
        <v>-354</v>
      </c>
      <c r="S131" s="5">
        <f t="shared" ref="S131:S172" si="16">K131/AB131</f>
        <v>0.30624388039466749</v>
      </c>
      <c r="T131" s="2">
        <v>7.9436</v>
      </c>
      <c r="U131">
        <v>0.21279999999999999</v>
      </c>
      <c r="V131" s="1">
        <v>44.326700000000002</v>
      </c>
      <c r="W131" s="1">
        <v>31.1541</v>
      </c>
      <c r="X131" s="1">
        <v>36.548999999999999</v>
      </c>
      <c r="Y131" s="1">
        <v>35.344799999999999</v>
      </c>
      <c r="Z131" s="1">
        <v>0.1057</v>
      </c>
      <c r="AA131" s="2">
        <v>47.712899999999998</v>
      </c>
      <c r="AB131" s="5">
        <v>13277</v>
      </c>
      <c r="AC131" s="2">
        <v>1.8122</v>
      </c>
    </row>
    <row r="132" spans="1:29">
      <c r="A132">
        <v>2019</v>
      </c>
      <c r="B132" t="s">
        <v>45</v>
      </c>
      <c r="C132" t="s">
        <v>46</v>
      </c>
      <c r="D132">
        <f t="shared" si="11"/>
        <v>0.35093679225859586</v>
      </c>
      <c r="E132">
        <v>81.44</v>
      </c>
      <c r="F132">
        <v>9714</v>
      </c>
      <c r="G132">
        <f t="shared" si="12"/>
        <v>40.578871201157753</v>
      </c>
      <c r="H132">
        <v>5822</v>
      </c>
      <c r="I132" s="1">
        <v>3047</v>
      </c>
      <c r="J132" s="2">
        <v>1.2050000000000001</v>
      </c>
      <c r="K132">
        <v>3409</v>
      </c>
      <c r="L132">
        <f t="shared" si="13"/>
        <v>60.726072607260726</v>
      </c>
      <c r="M132" s="1">
        <v>7471</v>
      </c>
      <c r="N132">
        <v>3502</v>
      </c>
      <c r="O132">
        <f t="shared" si="14"/>
        <v>0.36051060325303685</v>
      </c>
      <c r="P132" s="2">
        <v>1278</v>
      </c>
      <c r="Q132" s="2">
        <v>-2544</v>
      </c>
      <c r="R132" s="5">
        <f t="shared" si="15"/>
        <v>4780</v>
      </c>
      <c r="S132" s="5">
        <f t="shared" si="16"/>
        <v>0.29571478140180429</v>
      </c>
      <c r="T132" s="2">
        <v>8.0268999999999995</v>
      </c>
      <c r="U132">
        <v>0.26769999999999999</v>
      </c>
      <c r="V132" s="1">
        <v>40.784399999999998</v>
      </c>
      <c r="W132" s="1">
        <v>27.106100000000001</v>
      </c>
      <c r="X132" s="1">
        <v>32.222900000000003</v>
      </c>
      <c r="Y132" s="1">
        <v>31.367100000000001</v>
      </c>
      <c r="Z132" s="1">
        <v>0.57250000000000001</v>
      </c>
      <c r="AA132" s="2">
        <v>44.802199999999999</v>
      </c>
      <c r="AB132" s="5">
        <v>11528</v>
      </c>
      <c r="AC132" s="2">
        <v>2.4426000000000001</v>
      </c>
    </row>
    <row r="133" spans="1:29">
      <c r="A133">
        <v>2018</v>
      </c>
      <c r="B133" t="s">
        <v>45</v>
      </c>
      <c r="C133" t="s">
        <v>46</v>
      </c>
      <c r="D133">
        <f t="shared" si="11"/>
        <v>0.3069464544138929</v>
      </c>
      <c r="E133">
        <v>117.26</v>
      </c>
      <c r="F133">
        <v>6910</v>
      </c>
      <c r="G133">
        <f t="shared" si="12"/>
        <v>37.924151696606792</v>
      </c>
      <c r="H133">
        <v>4063</v>
      </c>
      <c r="I133" s="1">
        <v>1666</v>
      </c>
      <c r="J133" s="2">
        <v>0.64249999999999996</v>
      </c>
      <c r="K133">
        <v>2121</v>
      </c>
      <c r="L133">
        <f t="shared" si="13"/>
        <v>117.98561151079139</v>
      </c>
      <c r="M133" s="1">
        <v>5762</v>
      </c>
      <c r="N133">
        <v>1672</v>
      </c>
      <c r="O133">
        <f t="shared" si="14"/>
        <v>0.24196816208393632</v>
      </c>
      <c r="P133" s="2">
        <v>-793</v>
      </c>
      <c r="Q133" s="2">
        <v>291</v>
      </c>
      <c r="R133" s="5">
        <f t="shared" si="15"/>
        <v>879</v>
      </c>
      <c r="S133" s="5">
        <f t="shared" si="16"/>
        <v>0.20594232449752403</v>
      </c>
      <c r="T133" s="2">
        <v>4.774</v>
      </c>
      <c r="U133">
        <v>0.48770000000000002</v>
      </c>
      <c r="V133" s="1">
        <v>28.913599999999999</v>
      </c>
      <c r="W133" s="1">
        <v>16.929200000000002</v>
      </c>
      <c r="X133" s="1">
        <v>21.424900000000001</v>
      </c>
      <c r="Y133" s="1">
        <v>24.11</v>
      </c>
      <c r="Z133" s="1">
        <v>9.7500000000000003E-2</v>
      </c>
      <c r="AA133" s="2">
        <v>33.055599999999998</v>
      </c>
      <c r="AB133" s="5">
        <v>10299</v>
      </c>
      <c r="AC133" s="2">
        <v>2.1301000000000001</v>
      </c>
    </row>
    <row r="134" spans="1:29">
      <c r="A134">
        <v>2017</v>
      </c>
      <c r="B134" t="s">
        <v>45</v>
      </c>
      <c r="C134" t="s">
        <v>46</v>
      </c>
      <c r="D134">
        <f t="shared" si="11"/>
        <v>0.19421157684630738</v>
      </c>
      <c r="E134">
        <v>57.53</v>
      </c>
      <c r="F134">
        <v>5010</v>
      </c>
      <c r="G134">
        <f t="shared" si="12"/>
        <v>7.0055531824006811</v>
      </c>
      <c r="H134">
        <v>2811</v>
      </c>
      <c r="I134" s="1">
        <v>614</v>
      </c>
      <c r="J134" s="2">
        <v>0.27</v>
      </c>
      <c r="K134">
        <v>973</v>
      </c>
      <c r="L134">
        <f t="shared" si="13"/>
        <v>-3.376365441906648</v>
      </c>
      <c r="M134" s="1">
        <v>4469</v>
      </c>
      <c r="N134">
        <v>1175</v>
      </c>
      <c r="O134">
        <f t="shared" si="14"/>
        <v>0.2345309381237525</v>
      </c>
      <c r="P134" s="2">
        <v>-400</v>
      </c>
      <c r="Q134" s="2">
        <v>-676</v>
      </c>
      <c r="R134" s="5">
        <f t="shared" si="15"/>
        <v>775</v>
      </c>
      <c r="S134" s="5">
        <f t="shared" si="16"/>
        <v>0.10545139265199957</v>
      </c>
      <c r="T134" s="2">
        <v>2.5746000000000002</v>
      </c>
      <c r="U134">
        <v>0.33789999999999998</v>
      </c>
      <c r="V134" s="1">
        <v>13.739100000000001</v>
      </c>
      <c r="W134" s="1">
        <v>8.3310999999999993</v>
      </c>
      <c r="X134" s="1">
        <v>13.4472</v>
      </c>
      <c r="Y134" s="1">
        <v>12.2555</v>
      </c>
      <c r="Z134" s="1">
        <v>0.124</v>
      </c>
      <c r="AA134" s="2">
        <v>16.662099999999999</v>
      </c>
      <c r="AB134" s="5">
        <v>9227</v>
      </c>
      <c r="AC134" s="2">
        <v>1.2616000000000001</v>
      </c>
    </row>
    <row r="135" spans="1:29">
      <c r="A135">
        <v>2016</v>
      </c>
      <c r="B135" t="s">
        <v>45</v>
      </c>
      <c r="C135" t="s">
        <v>46</v>
      </c>
      <c r="D135">
        <f t="shared" si="11"/>
        <v>0.2150790260572405</v>
      </c>
      <c r="E135">
        <v>17.73</v>
      </c>
      <c r="F135">
        <v>4682</v>
      </c>
      <c r="G135">
        <f t="shared" si="12"/>
        <v>13.365617433414045</v>
      </c>
      <c r="H135">
        <v>2599</v>
      </c>
      <c r="I135" s="1">
        <v>631</v>
      </c>
      <c r="J135" s="2">
        <v>0.28000000000000003</v>
      </c>
      <c r="K135">
        <v>1007</v>
      </c>
      <c r="L135">
        <f t="shared" si="13"/>
        <v>36.081081081081081</v>
      </c>
      <c r="M135" s="1">
        <v>4418</v>
      </c>
      <c r="N135">
        <v>906</v>
      </c>
      <c r="O135">
        <f t="shared" si="14"/>
        <v>0.19350704826997009</v>
      </c>
      <c r="P135" s="2">
        <v>-727</v>
      </c>
      <c r="Q135" s="2">
        <v>-834</v>
      </c>
      <c r="R135" s="5">
        <f t="shared" si="15"/>
        <v>179</v>
      </c>
      <c r="S135" s="5">
        <f t="shared" si="16"/>
        <v>0.10912440398786302</v>
      </c>
      <c r="T135" s="2">
        <v>6.3761000000000001</v>
      </c>
      <c r="U135">
        <v>0.31640000000000001</v>
      </c>
      <c r="V135" s="1">
        <v>14.282500000000001</v>
      </c>
      <c r="W135" s="1">
        <v>8.7627000000000006</v>
      </c>
      <c r="X135" s="1">
        <v>10.849399999999999</v>
      </c>
      <c r="Y135" s="1">
        <v>13.4772</v>
      </c>
      <c r="Z135" s="1">
        <v>0.1033</v>
      </c>
      <c r="AA135" s="2">
        <v>17.6356</v>
      </c>
      <c r="AB135" s="5">
        <v>9228</v>
      </c>
      <c r="AC135" s="2">
        <v>0.1186</v>
      </c>
    </row>
    <row r="136" spans="1:29">
      <c r="A136">
        <v>2015</v>
      </c>
      <c r="B136" t="s">
        <v>45</v>
      </c>
      <c r="C136" t="s">
        <v>46</v>
      </c>
      <c r="D136">
        <f t="shared" si="11"/>
        <v>0.1791767554479419</v>
      </c>
      <c r="E136">
        <v>10.9</v>
      </c>
      <c r="F136">
        <v>4130</v>
      </c>
      <c r="G136">
        <f t="shared" si="12"/>
        <v>-3.5082575203397748</v>
      </c>
      <c r="H136">
        <v>2268</v>
      </c>
      <c r="I136" s="1">
        <v>440</v>
      </c>
      <c r="J136" s="2">
        <v>0.185</v>
      </c>
      <c r="K136">
        <v>740</v>
      </c>
      <c r="L136">
        <f t="shared" si="13"/>
        <v>-15.377720692045571</v>
      </c>
      <c r="M136" s="1">
        <v>4456.3980000000001</v>
      </c>
      <c r="N136">
        <v>835</v>
      </c>
      <c r="O136">
        <f t="shared" si="14"/>
        <v>0.20217917675544794</v>
      </c>
      <c r="P136" s="2">
        <v>-806</v>
      </c>
      <c r="Q136" s="2">
        <v>390</v>
      </c>
      <c r="R136" s="5">
        <f t="shared" si="15"/>
        <v>29</v>
      </c>
      <c r="S136" s="5">
        <f t="shared" si="16"/>
        <v>8.4014532243415083E-2</v>
      </c>
      <c r="T136" s="2">
        <v>5.9489999999999998</v>
      </c>
      <c r="U136">
        <v>0.30830000000000002</v>
      </c>
      <c r="V136" s="1">
        <v>9.8734000000000002</v>
      </c>
      <c r="W136" s="1">
        <v>6.0682</v>
      </c>
      <c r="X136" s="1">
        <v>7.5468000000000002</v>
      </c>
      <c r="Y136" s="1">
        <v>10.6538</v>
      </c>
      <c r="Z136" s="1">
        <v>-2.2000000000000001E-3</v>
      </c>
      <c r="AA136" s="2">
        <v>12.5099</v>
      </c>
      <c r="AB136" s="5">
        <v>8808</v>
      </c>
      <c r="AC136" s="2">
        <v>1.6222000000000001</v>
      </c>
    </row>
    <row r="137" spans="1:29">
      <c r="A137">
        <v>2014</v>
      </c>
      <c r="B137" t="s">
        <v>45</v>
      </c>
      <c r="C137" t="s">
        <v>46</v>
      </c>
      <c r="D137">
        <f t="shared" si="11"/>
        <v>0.20430881189226852</v>
      </c>
      <c r="E137">
        <v>9.11</v>
      </c>
      <c r="F137">
        <v>4280.1589999999997</v>
      </c>
      <c r="G137">
        <f t="shared" si="12"/>
        <v>7.0593782282331041</v>
      </c>
      <c r="H137">
        <v>2226.3429999999998</v>
      </c>
      <c r="I137" s="1">
        <v>562.53599999999994</v>
      </c>
      <c r="J137" s="2">
        <v>0.22500000000000001</v>
      </c>
      <c r="K137">
        <v>874.4742</v>
      </c>
      <c r="L137">
        <f t="shared" si="13"/>
        <v>2.5771615328870068</v>
      </c>
      <c r="M137" s="1">
        <v>4827.7030000000004</v>
      </c>
      <c r="N137">
        <v>824.17200000000003</v>
      </c>
      <c r="O137">
        <f t="shared" si="14"/>
        <v>0.1925563980216623</v>
      </c>
      <c r="P137" s="2">
        <v>-743.99199999999996</v>
      </c>
      <c r="Q137" s="2">
        <v>-15.27</v>
      </c>
      <c r="R137" s="5">
        <f t="shared" si="15"/>
        <v>80.180000000000064</v>
      </c>
      <c r="S137" s="5">
        <f t="shared" si="16"/>
        <v>0.10966568848758465</v>
      </c>
      <c r="T137" s="2">
        <v>4.8916000000000004</v>
      </c>
      <c r="U137">
        <v>3.8999999999999998E-3</v>
      </c>
      <c r="V137" s="1">
        <v>11.6523</v>
      </c>
      <c r="W137" s="1">
        <v>8.7728000000000002</v>
      </c>
      <c r="X137" s="1">
        <v>11.6066</v>
      </c>
      <c r="Y137" s="1">
        <v>13.142899999999999</v>
      </c>
      <c r="Z137" s="1">
        <v>-5.6099999999999997E-2</v>
      </c>
      <c r="AA137" s="2">
        <v>14.519500000000001</v>
      </c>
      <c r="AB137" s="5">
        <v>7974</v>
      </c>
      <c r="AC137" s="2">
        <v>1.4648000000000001</v>
      </c>
    </row>
    <row r="138" spans="1:29">
      <c r="A138">
        <v>2013</v>
      </c>
      <c r="B138" t="s">
        <v>45</v>
      </c>
      <c r="C138" t="s">
        <v>46</v>
      </c>
      <c r="D138">
        <f t="shared" si="11"/>
        <v>0.21323629978513881</v>
      </c>
      <c r="E138">
        <v>7.66</v>
      </c>
      <c r="F138">
        <v>3997.93</v>
      </c>
      <c r="G138">
        <f t="shared" si="12"/>
        <v>12.83040796046857</v>
      </c>
      <c r="H138">
        <v>2056.5169999999998</v>
      </c>
      <c r="I138" s="1">
        <v>581.09</v>
      </c>
      <c r="J138" s="2">
        <v>0.23499999999999999</v>
      </c>
      <c r="K138">
        <v>852.50379999999996</v>
      </c>
      <c r="L138">
        <f t="shared" si="13"/>
        <v>92.553487280571872</v>
      </c>
      <c r="M138" s="1">
        <v>4145.7240000000002</v>
      </c>
      <c r="N138">
        <v>909.15599999999995</v>
      </c>
      <c r="O138">
        <f t="shared" si="14"/>
        <v>0.22740668295843097</v>
      </c>
      <c r="P138" s="2">
        <v>-1143.364</v>
      </c>
      <c r="Q138" s="2">
        <v>236.72300000000001</v>
      </c>
      <c r="R138" s="5">
        <f t="shared" si="15"/>
        <v>-234.20800000000008</v>
      </c>
      <c r="S138" s="5">
        <f t="shared" si="16"/>
        <v>0.11951546333940838</v>
      </c>
      <c r="T138" s="2">
        <v>4.1994999999999996</v>
      </c>
      <c r="U138">
        <v>5.1999999999999998E-3</v>
      </c>
      <c r="V138" s="1">
        <v>14.0166</v>
      </c>
      <c r="W138" s="1">
        <v>10.464600000000001</v>
      </c>
      <c r="X138" s="1">
        <v>13.9445</v>
      </c>
      <c r="Y138" s="1">
        <v>14.534800000000001</v>
      </c>
      <c r="Z138" s="1">
        <v>6.7100000000000007E-2</v>
      </c>
      <c r="AA138" s="2">
        <v>18.281600000000001</v>
      </c>
      <c r="AB138" s="5">
        <v>7133</v>
      </c>
      <c r="AC138" s="2">
        <v>2.0693000000000001</v>
      </c>
    </row>
    <row r="139" spans="1:29">
      <c r="A139">
        <v>2012</v>
      </c>
      <c r="B139" t="s">
        <v>45</v>
      </c>
      <c r="C139" t="s">
        <v>46</v>
      </c>
      <c r="D139">
        <f t="shared" si="11"/>
        <v>0.12494989852705479</v>
      </c>
      <c r="E139">
        <v>8.4600000000000009</v>
      </c>
      <c r="F139">
        <v>3543.3090000000002</v>
      </c>
      <c r="G139">
        <f t="shared" si="12"/>
        <v>6.5193923242380381</v>
      </c>
      <c r="H139">
        <v>1409.09</v>
      </c>
      <c r="I139" s="1">
        <v>253.14599999999999</v>
      </c>
      <c r="J139" s="2">
        <v>0.1075</v>
      </c>
      <c r="K139">
        <v>442.73610000000002</v>
      </c>
      <c r="L139">
        <f t="shared" si="13"/>
        <v>353.07110497559836</v>
      </c>
      <c r="M139" s="1">
        <v>3181.462</v>
      </c>
      <c r="N139">
        <v>675.79700000000003</v>
      </c>
      <c r="O139">
        <f t="shared" si="14"/>
        <v>0.19072482811970393</v>
      </c>
      <c r="P139" s="2">
        <v>-649.678</v>
      </c>
      <c r="Q139" s="2">
        <v>192.02099999999999</v>
      </c>
      <c r="R139" s="5">
        <f t="shared" si="15"/>
        <v>26.119000000000028</v>
      </c>
      <c r="S139" s="5">
        <f t="shared" si="16"/>
        <v>7.3434416984574563E-2</v>
      </c>
      <c r="T139" s="2">
        <v>3.4232</v>
      </c>
      <c r="U139">
        <v>7.4000000000000003E-3</v>
      </c>
      <c r="V139" s="1">
        <v>7.9569000000000001</v>
      </c>
      <c r="W139" s="1">
        <v>5.6314000000000002</v>
      </c>
      <c r="X139" s="1">
        <v>7.8987999999999996</v>
      </c>
      <c r="Y139" s="1">
        <v>7.1443000000000003</v>
      </c>
      <c r="Z139" s="1">
        <v>5.8799999999999998E-2</v>
      </c>
      <c r="AA139" s="2">
        <v>10.034000000000001</v>
      </c>
      <c r="AB139" s="5">
        <v>6029</v>
      </c>
      <c r="AC139" s="2">
        <v>3.1568000000000001</v>
      </c>
    </row>
    <row r="140" spans="1:29">
      <c r="A140">
        <v>2011</v>
      </c>
      <c r="B140" t="s">
        <v>45</v>
      </c>
      <c r="C140" t="s">
        <v>46</v>
      </c>
      <c r="D140">
        <f t="shared" ref="D140:D172" si="17">K140/F140</f>
        <v>2.9376376281585896E-2</v>
      </c>
      <c r="E140">
        <v>8.9499999999999993</v>
      </c>
      <c r="F140">
        <v>3326.4450000000002</v>
      </c>
      <c r="G140">
        <f t="shared" si="12"/>
        <v>-2.8735197565797566</v>
      </c>
      <c r="H140">
        <v>1176.923</v>
      </c>
      <c r="I140" s="1">
        <v>-67.986999999999995</v>
      </c>
      <c r="J140" s="2">
        <v>-0.03</v>
      </c>
      <c r="K140">
        <v>97.718900000000005</v>
      </c>
      <c r="L140">
        <f t="shared" si="13"/>
        <v>-14.523699559492941</v>
      </c>
      <c r="M140" s="1">
        <v>2665.14</v>
      </c>
      <c r="N140">
        <v>487.80700000000002</v>
      </c>
      <c r="O140">
        <f t="shared" si="14"/>
        <v>0.14664514218632804</v>
      </c>
      <c r="P140" s="2">
        <v>-519.33299999999997</v>
      </c>
      <c r="Q140" s="2">
        <v>61.058999999999997</v>
      </c>
      <c r="R140" s="5">
        <f t="shared" si="15"/>
        <v>-31.525999999999954</v>
      </c>
      <c r="S140" s="5">
        <f t="shared" si="16"/>
        <v>1.7125639677532424E-2</v>
      </c>
      <c r="T140" s="2">
        <v>3.1627999999999998</v>
      </c>
      <c r="U140">
        <v>9.1999999999999998E-3</v>
      </c>
      <c r="V140" s="1">
        <v>-2.5510000000000002</v>
      </c>
      <c r="W140" s="1">
        <v>-1.8958999999999999</v>
      </c>
      <c r="X140" s="1">
        <v>-2.5278</v>
      </c>
      <c r="Y140" s="1">
        <v>-2.0438000000000001</v>
      </c>
      <c r="Z140" s="1">
        <v>0.25879999999999997</v>
      </c>
      <c r="AA140" s="2">
        <v>-3.1261000000000001</v>
      </c>
      <c r="AB140" s="5">
        <v>5706</v>
      </c>
      <c r="AC140" s="2">
        <v>1.64</v>
      </c>
    </row>
    <row r="141" spans="1:29">
      <c r="A141">
        <v>2010</v>
      </c>
      <c r="B141" t="s">
        <v>45</v>
      </c>
      <c r="C141" t="s">
        <v>46</v>
      </c>
      <c r="D141">
        <f t="shared" si="17"/>
        <v>3.3380293904070213E-2</v>
      </c>
      <c r="E141">
        <v>10.37</v>
      </c>
      <c r="F141">
        <v>3424.8589999999999</v>
      </c>
      <c r="G141">
        <f t="shared" si="12"/>
        <v>-87.303110402609917</v>
      </c>
      <c r="H141">
        <v>1174.269</v>
      </c>
      <c r="I141" s="1">
        <v>-30.041</v>
      </c>
      <c r="J141" s="2">
        <v>-1.2500000000000001E-2</v>
      </c>
      <c r="K141">
        <v>114.3228</v>
      </c>
      <c r="L141">
        <f t="shared" si="13"/>
        <v>-98.017981969486826</v>
      </c>
      <c r="M141" s="1">
        <v>2394.652</v>
      </c>
      <c r="N141">
        <v>249.36</v>
      </c>
      <c r="O141">
        <f t="shared" si="14"/>
        <v>7.2808836801748628E-2</v>
      </c>
      <c r="P141" s="2">
        <v>-209.36699999999999</v>
      </c>
      <c r="Q141" s="2">
        <v>-349.274</v>
      </c>
      <c r="R141" s="5">
        <f t="shared" si="15"/>
        <v>39.993000000000023</v>
      </c>
      <c r="S141" s="5">
        <f t="shared" si="16"/>
        <v>2.1092767527675277E-2</v>
      </c>
      <c r="T141" s="2">
        <v>2.7845</v>
      </c>
      <c r="U141">
        <v>1.0699999999999999E-2</v>
      </c>
      <c r="V141" s="1">
        <v>-1.2544999999999999</v>
      </c>
      <c r="W141" s="1">
        <v>-0.89659999999999995</v>
      </c>
      <c r="X141" s="1">
        <v>-1.2412000000000001</v>
      </c>
      <c r="Y141" s="1">
        <v>-0.87709999999999999</v>
      </c>
      <c r="Z141" s="1">
        <v>-7.22E-2</v>
      </c>
      <c r="AA141" s="2">
        <v>-1.5999000000000001</v>
      </c>
      <c r="AB141" s="5">
        <v>5420</v>
      </c>
      <c r="AC141" s="2">
        <v>-0.35549999999999998</v>
      </c>
    </row>
    <row r="142" spans="1:29">
      <c r="A142">
        <v>2009</v>
      </c>
      <c r="B142" t="s">
        <v>45</v>
      </c>
      <c r="C142" t="s">
        <v>46</v>
      </c>
      <c r="D142">
        <f t="shared" si="17"/>
        <v>0.21383554533995699</v>
      </c>
      <c r="E142">
        <v>1000.35</v>
      </c>
      <c r="F142">
        <v>26974</v>
      </c>
      <c r="H142">
        <v>15356</v>
      </c>
      <c r="I142" s="1">
        <v>4368</v>
      </c>
      <c r="J142" s="2">
        <v>1.74</v>
      </c>
      <c r="K142">
        <v>5768</v>
      </c>
      <c r="M142" s="1">
        <v>22101</v>
      </c>
      <c r="N142">
        <v>5641</v>
      </c>
      <c r="O142">
        <f t="shared" si="14"/>
        <v>0.20912730777786015</v>
      </c>
      <c r="P142" s="2">
        <v>7375</v>
      </c>
      <c r="Q142" s="2">
        <v>-11617</v>
      </c>
      <c r="R142" s="5">
        <f t="shared" si="15"/>
        <v>13016</v>
      </c>
      <c r="S142" s="5">
        <f t="shared" si="16"/>
        <v>0.22018628798289816</v>
      </c>
      <c r="T142" s="2">
        <v>3.5156000000000001</v>
      </c>
      <c r="U142">
        <v>0.49559999999999998</v>
      </c>
      <c r="V142" s="1">
        <v>19.7638</v>
      </c>
      <c r="W142" s="1">
        <v>10.6066</v>
      </c>
      <c r="X142" s="1">
        <v>13.7341</v>
      </c>
      <c r="Y142" s="1">
        <v>16.1934</v>
      </c>
      <c r="Z142" s="1">
        <v>-1.6890000000000001</v>
      </c>
      <c r="AA142" s="2">
        <v>27.209900000000001</v>
      </c>
      <c r="AB142" s="5">
        <v>26196</v>
      </c>
      <c r="AC142" s="2">
        <v>3.7</v>
      </c>
    </row>
    <row r="143" spans="1:29">
      <c r="R143" s="5"/>
      <c r="S143" s="5"/>
    </row>
    <row r="144" spans="1:29">
      <c r="A144">
        <v>2022</v>
      </c>
      <c r="B144" t="s">
        <v>47</v>
      </c>
      <c r="C144" t="s">
        <v>46</v>
      </c>
      <c r="D144">
        <f t="shared" si="17"/>
        <v>0.39542417493419718</v>
      </c>
      <c r="E144">
        <v>209.45</v>
      </c>
      <c r="F144">
        <v>79024</v>
      </c>
      <c r="G144">
        <f t="shared" si="12"/>
        <v>1.4858669269395275</v>
      </c>
      <c r="H144">
        <v>43815</v>
      </c>
      <c r="I144" s="1">
        <v>19868</v>
      </c>
      <c r="J144" s="2">
        <v>4.8600000000000003</v>
      </c>
      <c r="K144">
        <v>31248</v>
      </c>
      <c r="L144">
        <f t="shared" si="13"/>
        <v>-12.99941531865133</v>
      </c>
      <c r="M144" s="1">
        <v>95391</v>
      </c>
      <c r="N144">
        <v>29456</v>
      </c>
      <c r="O144">
        <f t="shared" si="14"/>
        <v>0.37274751974083825</v>
      </c>
      <c r="P144" s="2">
        <v>-24449</v>
      </c>
      <c r="Q144" s="2">
        <v>-6045</v>
      </c>
      <c r="R144" s="5">
        <f t="shared" si="15"/>
        <v>5007</v>
      </c>
      <c r="S144" s="5">
        <f t="shared" si="16"/>
        <v>0.25803468208092484</v>
      </c>
      <c r="T144" s="2">
        <v>2.1322999999999999</v>
      </c>
      <c r="U144">
        <v>0.39939999999999998</v>
      </c>
      <c r="V144" s="1">
        <v>20.827999999999999</v>
      </c>
      <c r="W144" s="1">
        <v>11.797700000000001</v>
      </c>
      <c r="X144" s="1">
        <v>15.413399999999999</v>
      </c>
      <c r="Y144" s="1">
        <v>25.1417</v>
      </c>
      <c r="Z144" s="1">
        <v>-2.8277999999999999</v>
      </c>
      <c r="AA144" s="2">
        <v>32.486400000000003</v>
      </c>
      <c r="AB144" s="5">
        <v>121100</v>
      </c>
      <c r="AC144" s="2">
        <v>4.6978999999999997</v>
      </c>
    </row>
    <row r="145" spans="1:29">
      <c r="A145">
        <v>2021</v>
      </c>
      <c r="B145" t="s">
        <v>47</v>
      </c>
      <c r="C145" t="s">
        <v>46</v>
      </c>
      <c r="D145">
        <f t="shared" si="17"/>
        <v>0.46126086789012033</v>
      </c>
      <c r="E145">
        <v>104.16</v>
      </c>
      <c r="F145">
        <v>77867</v>
      </c>
      <c r="G145">
        <f t="shared" si="12"/>
        <v>8.2012089210032677</v>
      </c>
      <c r="H145">
        <v>43612</v>
      </c>
      <c r="I145" s="1">
        <v>20899</v>
      </c>
      <c r="J145" s="2">
        <v>4.9400000000000004</v>
      </c>
      <c r="K145">
        <v>35917</v>
      </c>
      <c r="L145">
        <f t="shared" si="13"/>
        <v>9.2997778521651817</v>
      </c>
      <c r="M145" s="1">
        <v>81038</v>
      </c>
      <c r="N145">
        <v>35864</v>
      </c>
      <c r="O145">
        <f t="shared" si="14"/>
        <v>0.46058022011892075</v>
      </c>
      <c r="P145" s="2">
        <v>-21524</v>
      </c>
      <c r="Q145" s="2">
        <v>-12669</v>
      </c>
      <c r="R145" s="5">
        <f t="shared" si="15"/>
        <v>14340</v>
      </c>
      <c r="S145" s="5">
        <f t="shared" si="16"/>
        <v>0.32474683544303795</v>
      </c>
      <c r="T145" s="2">
        <v>1.9087000000000001</v>
      </c>
      <c r="U145">
        <v>0.44919999999999999</v>
      </c>
      <c r="V145" s="1">
        <v>25.789100000000001</v>
      </c>
      <c r="W145" s="1">
        <v>13.651400000000001</v>
      </c>
      <c r="X145" s="1">
        <v>18.183299999999999</v>
      </c>
      <c r="Y145" s="1">
        <v>26.839400000000001</v>
      </c>
      <c r="Z145" s="1">
        <v>1.2739</v>
      </c>
      <c r="AA145" s="2">
        <v>46.4</v>
      </c>
      <c r="AB145" s="5">
        <v>110600</v>
      </c>
      <c r="AC145" s="2">
        <v>1.2336</v>
      </c>
    </row>
    <row r="146" spans="1:29">
      <c r="A146">
        <v>2020</v>
      </c>
      <c r="B146" t="s">
        <v>47</v>
      </c>
      <c r="C146" t="s">
        <v>46</v>
      </c>
      <c r="D146">
        <f t="shared" si="17"/>
        <v>0.45662474814145765</v>
      </c>
      <c r="E146">
        <v>260.35000000000002</v>
      </c>
      <c r="F146">
        <v>71965</v>
      </c>
      <c r="G146">
        <f t="shared" si="12"/>
        <v>1.576614724480585</v>
      </c>
      <c r="H146">
        <v>42140</v>
      </c>
      <c r="I146" s="1">
        <v>21048</v>
      </c>
      <c r="J146" s="2">
        <v>4.71</v>
      </c>
      <c r="K146">
        <v>32861</v>
      </c>
      <c r="L146">
        <f t="shared" si="13"/>
        <v>1.4197092682324719</v>
      </c>
      <c r="M146" s="1">
        <v>77504</v>
      </c>
      <c r="N146">
        <v>33145</v>
      </c>
      <c r="O146">
        <f t="shared" si="14"/>
        <v>0.46057111095671505</v>
      </c>
      <c r="P146" s="2">
        <v>-14405</v>
      </c>
      <c r="Q146" s="2">
        <v>-17565</v>
      </c>
      <c r="R146" s="5">
        <f t="shared" si="15"/>
        <v>18740</v>
      </c>
      <c r="S146" s="5">
        <f t="shared" si="16"/>
        <v>0.29657942238267149</v>
      </c>
      <c r="T146" s="2">
        <v>1.4001999999999999</v>
      </c>
      <c r="U146">
        <v>0.37419999999999998</v>
      </c>
      <c r="V146" s="1">
        <v>27.157299999999999</v>
      </c>
      <c r="W146" s="1">
        <v>15.4171</v>
      </c>
      <c r="X146" s="1">
        <v>20.472300000000001</v>
      </c>
      <c r="Y146" s="1">
        <v>29.247599999999998</v>
      </c>
      <c r="Z146" s="1">
        <v>0.75390000000000001</v>
      </c>
      <c r="AA146" s="2">
        <v>52.097700000000003</v>
      </c>
      <c r="AB146" s="5">
        <v>110800</v>
      </c>
      <c r="AC146" s="2">
        <v>1.8122</v>
      </c>
    </row>
    <row r="147" spans="1:29">
      <c r="A147">
        <v>2019</v>
      </c>
      <c r="B147" t="s">
        <v>47</v>
      </c>
      <c r="C147" t="s">
        <v>46</v>
      </c>
      <c r="D147">
        <f t="shared" si="17"/>
        <v>0.45733118789521227</v>
      </c>
      <c r="E147">
        <v>214.19</v>
      </c>
      <c r="F147">
        <v>70848</v>
      </c>
      <c r="G147">
        <f t="shared" si="12"/>
        <v>12.88539060881757</v>
      </c>
      <c r="H147">
        <v>43737</v>
      </c>
      <c r="I147" s="1">
        <v>21053</v>
      </c>
      <c r="J147" s="2">
        <v>4.4800000000000004</v>
      </c>
      <c r="K147">
        <v>32401</v>
      </c>
      <c r="L147">
        <f t="shared" si="13"/>
        <v>23.767141602047449</v>
      </c>
      <c r="M147" s="1">
        <v>74563</v>
      </c>
      <c r="N147">
        <v>29432</v>
      </c>
      <c r="O147">
        <f t="shared" si="14"/>
        <v>0.41542457091237578</v>
      </c>
      <c r="P147" s="2">
        <v>-11239</v>
      </c>
      <c r="Q147" s="2">
        <v>-18607</v>
      </c>
      <c r="R147" s="5">
        <f t="shared" si="15"/>
        <v>18193</v>
      </c>
      <c r="S147" s="5">
        <f t="shared" si="16"/>
        <v>0.30168528864059591</v>
      </c>
      <c r="T147" s="2">
        <v>1.7314000000000001</v>
      </c>
      <c r="U147">
        <v>0.35349999999999998</v>
      </c>
      <c r="V147" s="1">
        <v>28.235199999999999</v>
      </c>
      <c r="W147" s="1">
        <v>16.452400000000001</v>
      </c>
      <c r="X147" s="1">
        <v>21.124600000000001</v>
      </c>
      <c r="Y147" s="1">
        <v>29.715699999999998</v>
      </c>
      <c r="Z147" s="1">
        <v>0.89459999999999995</v>
      </c>
      <c r="AA147" s="2">
        <v>55.092399999999998</v>
      </c>
      <c r="AB147" s="5">
        <v>107400</v>
      </c>
      <c r="AC147" s="2">
        <v>2.4426000000000001</v>
      </c>
    </row>
    <row r="148" spans="1:29">
      <c r="A148">
        <v>2018</v>
      </c>
      <c r="B148" t="s">
        <v>47</v>
      </c>
      <c r="C148" t="s">
        <v>46</v>
      </c>
      <c r="D148">
        <f t="shared" si="17"/>
        <v>0.41712209811825818</v>
      </c>
      <c r="E148">
        <v>216.03</v>
      </c>
      <c r="F148">
        <v>62761</v>
      </c>
      <c r="G148">
        <f t="shared" si="12"/>
        <v>5.6813780793776525</v>
      </c>
      <c r="H148">
        <v>39098</v>
      </c>
      <c r="I148" s="1">
        <v>9601</v>
      </c>
      <c r="J148" s="2">
        <v>1.99</v>
      </c>
      <c r="K148">
        <v>26179</v>
      </c>
      <c r="L148">
        <f t="shared" si="13"/>
        <v>25.120680590737464</v>
      </c>
      <c r="M148" s="1">
        <v>69019</v>
      </c>
      <c r="N148">
        <v>22110</v>
      </c>
      <c r="O148">
        <f t="shared" si="14"/>
        <v>0.35228884179665715</v>
      </c>
      <c r="P148" s="2">
        <v>-15762</v>
      </c>
      <c r="Q148" s="2">
        <v>-8475</v>
      </c>
      <c r="R148" s="5">
        <f t="shared" si="15"/>
        <v>6348</v>
      </c>
      <c r="S148" s="5">
        <f t="shared" si="16"/>
        <v>0.25490749756572539</v>
      </c>
      <c r="T148" s="2">
        <v>1.6934</v>
      </c>
      <c r="U148">
        <v>0.38850000000000001</v>
      </c>
      <c r="V148" s="1">
        <v>13.9107</v>
      </c>
      <c r="W148" s="1">
        <v>7.7899000000000003</v>
      </c>
      <c r="X148" s="1">
        <v>10.207800000000001</v>
      </c>
      <c r="Y148" s="1">
        <v>15.297700000000001</v>
      </c>
      <c r="Z148" s="1">
        <v>-0.36220000000000002</v>
      </c>
      <c r="AA148" s="2">
        <v>30.1113</v>
      </c>
      <c r="AB148" s="5">
        <v>102700</v>
      </c>
      <c r="AC148" s="2">
        <v>2.1301000000000001</v>
      </c>
    </row>
    <row r="149" spans="1:29">
      <c r="A149">
        <v>2017</v>
      </c>
      <c r="B149" t="s">
        <v>47</v>
      </c>
      <c r="C149" t="s">
        <v>46</v>
      </c>
      <c r="D149">
        <f t="shared" si="17"/>
        <v>0.35231616347011974</v>
      </c>
      <c r="E149">
        <v>171.88</v>
      </c>
      <c r="F149">
        <v>59387</v>
      </c>
      <c r="G149">
        <f t="shared" si="12"/>
        <v>7.283894860446205</v>
      </c>
      <c r="H149">
        <v>36233</v>
      </c>
      <c r="I149" s="1">
        <v>10316</v>
      </c>
      <c r="J149" s="2">
        <v>2.12</v>
      </c>
      <c r="K149">
        <v>20923</v>
      </c>
      <c r="L149">
        <f t="shared" si="13"/>
        <v>-7.8809492361202826</v>
      </c>
      <c r="M149" s="1">
        <v>66226</v>
      </c>
      <c r="N149">
        <v>21808</v>
      </c>
      <c r="O149">
        <f t="shared" si="14"/>
        <v>0.36721841480458689</v>
      </c>
      <c r="P149" s="2">
        <v>-25817</v>
      </c>
      <c r="Q149" s="2">
        <v>-5739</v>
      </c>
      <c r="R149" s="5">
        <f t="shared" si="15"/>
        <v>-4009</v>
      </c>
      <c r="S149" s="5">
        <f t="shared" si="16"/>
        <v>0.1973867924528302</v>
      </c>
      <c r="T149" s="2">
        <v>1.7490000000000001</v>
      </c>
      <c r="U149">
        <v>0.38179999999999997</v>
      </c>
      <c r="V149" s="1">
        <v>15.577</v>
      </c>
      <c r="W149" s="1">
        <v>9.1029</v>
      </c>
      <c r="X149" s="1">
        <v>11.874499999999999</v>
      </c>
      <c r="Y149" s="1">
        <v>17.370799999999999</v>
      </c>
      <c r="Z149" s="1">
        <v>0.1101</v>
      </c>
      <c r="AA149" s="2">
        <v>24.197199999999999</v>
      </c>
      <c r="AB149" s="5">
        <v>106000</v>
      </c>
      <c r="AC149" s="2">
        <v>1.2616000000000001</v>
      </c>
    </row>
    <row r="150" spans="1:29">
      <c r="A150">
        <v>2016</v>
      </c>
      <c r="B150" t="s">
        <v>47</v>
      </c>
      <c r="C150" t="s">
        <v>46</v>
      </c>
      <c r="D150">
        <f t="shared" si="17"/>
        <v>0.41031523800921327</v>
      </c>
      <c r="E150">
        <v>162.57</v>
      </c>
      <c r="F150">
        <v>55355</v>
      </c>
      <c r="G150">
        <f t="shared" si="12"/>
        <v>-0.92178270986218447</v>
      </c>
      <c r="H150">
        <v>34679</v>
      </c>
      <c r="I150" s="1">
        <v>11420</v>
      </c>
      <c r="J150" s="2">
        <v>2.33</v>
      </c>
      <c r="K150">
        <v>22713</v>
      </c>
      <c r="L150">
        <f t="shared" si="13"/>
        <v>-4.9506193505189149</v>
      </c>
      <c r="M150" s="1">
        <v>61085</v>
      </c>
      <c r="N150">
        <v>19018</v>
      </c>
      <c r="O150">
        <f t="shared" si="14"/>
        <v>0.34356426700388404</v>
      </c>
      <c r="P150" s="2">
        <v>-8183</v>
      </c>
      <c r="Q150" s="2">
        <v>1912</v>
      </c>
      <c r="R150" s="5">
        <f t="shared" si="15"/>
        <v>10835</v>
      </c>
      <c r="S150" s="5">
        <f t="shared" si="16"/>
        <v>0.21167753960857408</v>
      </c>
      <c r="T150" s="2">
        <v>2.4491999999999998</v>
      </c>
      <c r="U150">
        <v>0.37109999999999999</v>
      </c>
      <c r="V150" s="1">
        <v>18.6953</v>
      </c>
      <c r="W150" s="1">
        <v>11.255800000000001</v>
      </c>
      <c r="X150" s="1">
        <v>14.0777</v>
      </c>
      <c r="Y150" s="1">
        <v>20.630500000000001</v>
      </c>
      <c r="Z150" s="1">
        <v>0.34920000000000001</v>
      </c>
      <c r="AA150" s="2">
        <v>24.9236</v>
      </c>
      <c r="AB150" s="5">
        <v>107300</v>
      </c>
      <c r="AC150" s="2">
        <v>0.1186</v>
      </c>
    </row>
    <row r="151" spans="1:29">
      <c r="A151">
        <v>2015</v>
      </c>
      <c r="B151" t="s">
        <v>47</v>
      </c>
      <c r="C151" t="s">
        <v>46</v>
      </c>
      <c r="D151">
        <f t="shared" si="17"/>
        <v>0.42770717737605157</v>
      </c>
      <c r="E151">
        <v>175.46</v>
      </c>
      <c r="F151">
        <v>55870</v>
      </c>
      <c r="G151">
        <f t="shared" si="12"/>
        <v>5.9990893223040187</v>
      </c>
      <c r="H151">
        <v>35609</v>
      </c>
      <c r="I151" s="1">
        <v>11704</v>
      </c>
      <c r="J151" s="2">
        <v>2.31</v>
      </c>
      <c r="K151">
        <v>23896</v>
      </c>
      <c r="L151">
        <f t="shared" si="13"/>
        <v>17.581065787531358</v>
      </c>
      <c r="M151" s="1">
        <v>55865</v>
      </c>
      <c r="N151">
        <v>20418</v>
      </c>
      <c r="O151">
        <f t="shared" si="14"/>
        <v>0.36545552174691248</v>
      </c>
      <c r="P151" s="2">
        <v>-9905</v>
      </c>
      <c r="Q151" s="2">
        <v>-13611</v>
      </c>
      <c r="R151" s="5">
        <f t="shared" si="15"/>
        <v>10513</v>
      </c>
      <c r="S151" s="5">
        <f t="shared" si="16"/>
        <v>0.22395501405810683</v>
      </c>
      <c r="T151" s="2">
        <v>1.7319</v>
      </c>
      <c r="U151">
        <v>0.24440000000000001</v>
      </c>
      <c r="V151" s="1">
        <v>20.950500000000002</v>
      </c>
      <c r="W151" s="1">
        <v>12.7356</v>
      </c>
      <c r="X151" s="1">
        <v>17.231000000000002</v>
      </c>
      <c r="Y151" s="1">
        <v>20.948599999999999</v>
      </c>
      <c r="Z151" s="1">
        <v>6.5100000000000005E-2</v>
      </c>
      <c r="AA151" s="2">
        <v>28.857399999999998</v>
      </c>
      <c r="AB151" s="5">
        <v>106700</v>
      </c>
      <c r="AC151" s="2">
        <v>1.6222000000000001</v>
      </c>
    </row>
    <row r="152" spans="1:29">
      <c r="A152">
        <v>2014</v>
      </c>
      <c r="B152" t="s">
        <v>47</v>
      </c>
      <c r="C152" t="s">
        <v>46</v>
      </c>
      <c r="D152">
        <f t="shared" si="17"/>
        <v>0.38557714198983079</v>
      </c>
      <c r="E152">
        <v>129.02000000000001</v>
      </c>
      <c r="F152">
        <v>52708</v>
      </c>
      <c r="G152">
        <f t="shared" si="12"/>
        <v>-1.1867044112408798</v>
      </c>
      <c r="H152">
        <v>31521</v>
      </c>
      <c r="I152" s="1">
        <v>9620</v>
      </c>
      <c r="J152" s="2">
        <v>1.89</v>
      </c>
      <c r="K152">
        <v>20323</v>
      </c>
      <c r="L152">
        <f t="shared" si="13"/>
        <v>-8.2897111913357353</v>
      </c>
      <c r="M152" s="1">
        <v>58256</v>
      </c>
      <c r="N152">
        <v>20776</v>
      </c>
      <c r="O152">
        <f t="shared" si="14"/>
        <v>0.39417166274569326</v>
      </c>
      <c r="P152" s="2">
        <v>-18073</v>
      </c>
      <c r="Q152" s="2">
        <v>-5498</v>
      </c>
      <c r="R152" s="5">
        <f t="shared" si="15"/>
        <v>2703</v>
      </c>
      <c r="S152" s="5">
        <f t="shared" si="16"/>
        <v>0.18887546468401487</v>
      </c>
      <c r="T152" s="2">
        <v>2.3647</v>
      </c>
      <c r="U152">
        <v>0.23080000000000001</v>
      </c>
      <c r="V152" s="1">
        <v>16.513300000000001</v>
      </c>
      <c r="W152" s="1">
        <v>10.416</v>
      </c>
      <c r="X152" s="1">
        <v>13.4694</v>
      </c>
      <c r="Y152" s="1">
        <v>18.2515</v>
      </c>
      <c r="Z152" s="1">
        <v>0.45200000000000001</v>
      </c>
      <c r="AA152" s="2">
        <v>22.585899999999999</v>
      </c>
      <c r="AB152" s="5">
        <v>107600</v>
      </c>
      <c r="AC152" s="2">
        <v>1.4648000000000001</v>
      </c>
    </row>
    <row r="153" spans="1:29">
      <c r="A153">
        <v>2013</v>
      </c>
      <c r="B153" t="s">
        <v>47</v>
      </c>
      <c r="C153" t="s">
        <v>46</v>
      </c>
      <c r="D153">
        <f t="shared" si="17"/>
        <v>0.4154402804596839</v>
      </c>
      <c r="E153">
        <v>102.61</v>
      </c>
      <c r="F153">
        <v>53341</v>
      </c>
      <c r="G153">
        <f t="shared" si="12"/>
        <v>-1.2185410840941491</v>
      </c>
      <c r="H153">
        <v>33151</v>
      </c>
      <c r="I153" s="1">
        <v>11005</v>
      </c>
      <c r="J153" s="2">
        <v>2.13</v>
      </c>
      <c r="K153">
        <v>22160</v>
      </c>
      <c r="L153">
        <f t="shared" si="13"/>
        <v>-5.8663608172974779</v>
      </c>
      <c r="M153" s="1">
        <v>51203</v>
      </c>
      <c r="N153">
        <v>18884</v>
      </c>
      <c r="O153">
        <f t="shared" si="14"/>
        <v>0.3540241090343263</v>
      </c>
      <c r="P153" s="2">
        <v>-14060</v>
      </c>
      <c r="Q153" s="2">
        <v>-1408</v>
      </c>
      <c r="R153" s="5">
        <f t="shared" si="15"/>
        <v>4824</v>
      </c>
      <c r="S153" s="5">
        <f t="shared" si="16"/>
        <v>0.21104761904761904</v>
      </c>
      <c r="T153" s="2">
        <v>2.4312</v>
      </c>
      <c r="U153">
        <v>0.2626</v>
      </c>
      <c r="V153" s="1">
        <v>21.492899999999999</v>
      </c>
      <c r="W153" s="1">
        <v>13.0467</v>
      </c>
      <c r="X153" s="1">
        <v>17.104700000000001</v>
      </c>
      <c r="Y153" s="1">
        <v>20.631399999999999</v>
      </c>
      <c r="Z153" s="1">
        <v>-0.36220000000000002</v>
      </c>
      <c r="AA153" s="2">
        <v>31.212800000000001</v>
      </c>
      <c r="AB153" s="5">
        <v>105000</v>
      </c>
      <c r="AC153" s="2">
        <v>2.0693000000000001</v>
      </c>
    </row>
    <row r="154" spans="1:29">
      <c r="A154">
        <v>2012</v>
      </c>
      <c r="B154" t="s">
        <v>47</v>
      </c>
      <c r="C154" t="s">
        <v>46</v>
      </c>
      <c r="D154">
        <f t="shared" si="17"/>
        <v>0.43595251763921555</v>
      </c>
      <c r="E154">
        <v>123.48</v>
      </c>
      <c r="F154">
        <v>53999</v>
      </c>
      <c r="G154">
        <f t="shared" si="12"/>
        <v>23.78561767874745</v>
      </c>
      <c r="H154">
        <v>33757</v>
      </c>
      <c r="I154" s="1">
        <v>12942</v>
      </c>
      <c r="J154" s="2">
        <v>2.39</v>
      </c>
      <c r="K154">
        <v>23541</v>
      </c>
      <c r="L154">
        <f t="shared" si="13"/>
        <v>16.389795312963518</v>
      </c>
      <c r="M154" s="1">
        <v>45911</v>
      </c>
      <c r="N154">
        <v>20963</v>
      </c>
      <c r="O154">
        <f t="shared" si="14"/>
        <v>0.38821089279431098</v>
      </c>
      <c r="P154" s="2">
        <v>-10301</v>
      </c>
      <c r="Q154" s="2">
        <v>-11100</v>
      </c>
      <c r="R154" s="5">
        <f t="shared" si="15"/>
        <v>10662</v>
      </c>
      <c r="S154" s="5">
        <f t="shared" si="16"/>
        <v>0.23517482517482519</v>
      </c>
      <c r="T154" s="2">
        <v>2.1509999999999998</v>
      </c>
      <c r="U154">
        <v>0.15970000000000001</v>
      </c>
      <c r="V154" s="1">
        <v>28.189299999999999</v>
      </c>
      <c r="W154" s="1">
        <v>18.197700000000001</v>
      </c>
      <c r="X154" s="1">
        <v>24.421199999999999</v>
      </c>
      <c r="Y154" s="1">
        <v>23.967099999999999</v>
      </c>
      <c r="Z154" s="1">
        <v>-0.13139999999999999</v>
      </c>
      <c r="AA154" s="2">
        <v>42.586399999999998</v>
      </c>
      <c r="AB154" s="5">
        <v>100100</v>
      </c>
      <c r="AC154" s="2">
        <v>3.1568000000000001</v>
      </c>
    </row>
    <row r="155" spans="1:29">
      <c r="A155">
        <v>2011</v>
      </c>
      <c r="B155" t="s">
        <v>47</v>
      </c>
      <c r="C155" t="s">
        <v>46</v>
      </c>
      <c r="D155">
        <f t="shared" si="17"/>
        <v>0.46365449418884536</v>
      </c>
      <c r="E155">
        <v>117.31</v>
      </c>
      <c r="F155">
        <v>43623</v>
      </c>
      <c r="G155">
        <f t="shared" si="12"/>
        <v>24.186523187291819</v>
      </c>
      <c r="H155">
        <v>28491</v>
      </c>
      <c r="I155" s="1">
        <v>11464</v>
      </c>
      <c r="J155" s="2">
        <v>2.0099999999999998</v>
      </c>
      <c r="K155">
        <v>20226</v>
      </c>
      <c r="L155">
        <f t="shared" si="13"/>
        <v>87.921583201709552</v>
      </c>
      <c r="M155" s="1">
        <v>49430</v>
      </c>
      <c r="N155">
        <v>16692</v>
      </c>
      <c r="O155">
        <f t="shared" si="14"/>
        <v>0.38264218416890172</v>
      </c>
      <c r="P155" s="2">
        <v>-10539</v>
      </c>
      <c r="Q155" s="2">
        <v>-4642</v>
      </c>
      <c r="R155" s="5">
        <f t="shared" si="15"/>
        <v>6153</v>
      </c>
      <c r="S155" s="5">
        <f t="shared" si="16"/>
        <v>0.24516363636363636</v>
      </c>
      <c r="T155" s="2">
        <v>3.3892000000000002</v>
      </c>
      <c r="U155">
        <v>4.2799999999999998E-2</v>
      </c>
      <c r="V155" s="1">
        <v>23.192399999999999</v>
      </c>
      <c r="W155" s="1">
        <v>18.1433</v>
      </c>
      <c r="X155" s="1">
        <v>22.257200000000001</v>
      </c>
      <c r="Y155" s="1">
        <v>26.279699999999998</v>
      </c>
      <c r="Z155" s="1">
        <v>0.83740000000000003</v>
      </c>
      <c r="AA155" s="2">
        <v>26.031500000000001</v>
      </c>
      <c r="AB155" s="5">
        <v>82500</v>
      </c>
      <c r="AC155" s="2">
        <v>1.64</v>
      </c>
    </row>
    <row r="156" spans="1:29">
      <c r="A156">
        <v>2010</v>
      </c>
      <c r="B156" t="s">
        <v>47</v>
      </c>
      <c r="C156" t="s">
        <v>46</v>
      </c>
      <c r="D156">
        <f t="shared" si="17"/>
        <v>0.30640248242092977</v>
      </c>
      <c r="E156">
        <v>112.65</v>
      </c>
      <c r="F156">
        <v>35127</v>
      </c>
      <c r="G156">
        <f t="shared" si="12"/>
        <v>-44.290608050242653</v>
      </c>
      <c r="H156">
        <v>19561</v>
      </c>
      <c r="I156" s="1">
        <v>4369</v>
      </c>
      <c r="J156" s="2">
        <v>0.77</v>
      </c>
      <c r="K156">
        <v>10763</v>
      </c>
      <c r="L156">
        <f t="shared" si="13"/>
        <v>-29.969418960244653</v>
      </c>
      <c r="M156" s="1">
        <v>41704</v>
      </c>
      <c r="N156">
        <v>11170</v>
      </c>
      <c r="O156">
        <f t="shared" si="14"/>
        <v>0.31798901130184759</v>
      </c>
      <c r="P156" s="2">
        <v>-7965</v>
      </c>
      <c r="Q156" s="2">
        <v>-2568</v>
      </c>
      <c r="R156" s="5">
        <f t="shared" si="15"/>
        <v>3205</v>
      </c>
      <c r="S156" s="5">
        <f t="shared" si="16"/>
        <v>0.13487468671679198</v>
      </c>
      <c r="T156" s="2">
        <v>2.7871000000000001</v>
      </c>
      <c r="U156">
        <v>5.33E-2</v>
      </c>
      <c r="V156" s="1">
        <v>10.4762</v>
      </c>
      <c r="W156" s="1">
        <v>8.2286000000000001</v>
      </c>
      <c r="X156" s="1">
        <v>9.9855999999999998</v>
      </c>
      <c r="Y156" s="1">
        <v>12.4377</v>
      </c>
      <c r="Z156" s="1">
        <v>1.1789000000000001</v>
      </c>
      <c r="AA156" s="2">
        <v>11.718500000000001</v>
      </c>
      <c r="AB156" s="5">
        <v>79800</v>
      </c>
      <c r="AC156" s="2">
        <v>-0.35549999999999998</v>
      </c>
    </row>
    <row r="157" spans="1:29">
      <c r="A157">
        <v>2009</v>
      </c>
      <c r="B157" t="s">
        <v>47</v>
      </c>
      <c r="C157" t="s">
        <v>46</v>
      </c>
      <c r="D157">
        <f t="shared" si="17"/>
        <v>0.24374345798839089</v>
      </c>
      <c r="E157">
        <v>109.08</v>
      </c>
      <c r="F157">
        <v>63054</v>
      </c>
      <c r="H157">
        <v>26866</v>
      </c>
      <c r="I157" s="1">
        <v>8014</v>
      </c>
      <c r="J157" s="2">
        <v>1.94</v>
      </c>
      <c r="K157">
        <v>15369</v>
      </c>
      <c r="M157" s="1">
        <v>103286</v>
      </c>
      <c r="N157">
        <v>15433</v>
      </c>
      <c r="O157">
        <f t="shared" si="14"/>
        <v>0.24475846100168111</v>
      </c>
      <c r="P157" s="2">
        <v>-10477</v>
      </c>
      <c r="Q157" s="2">
        <v>1361</v>
      </c>
      <c r="R157" s="5">
        <f t="shared" si="15"/>
        <v>4956</v>
      </c>
      <c r="S157" s="5">
        <f t="shared" si="16"/>
        <v>0.11652009097801365</v>
      </c>
      <c r="T157" s="2">
        <v>1.5676000000000001</v>
      </c>
      <c r="U157">
        <v>0.40710000000000002</v>
      </c>
      <c r="V157" s="1">
        <v>7.7618999999999998</v>
      </c>
      <c r="W157" s="1">
        <v>4.4024999999999999</v>
      </c>
      <c r="X157" s="1">
        <v>5.6870000000000003</v>
      </c>
      <c r="Y157" s="1">
        <v>12.7097</v>
      </c>
      <c r="Z157" s="1">
        <v>-4.5640000000000001</v>
      </c>
      <c r="AA157" s="2">
        <v>11.506</v>
      </c>
      <c r="AB157" s="5">
        <v>131900</v>
      </c>
      <c r="AC157" s="2">
        <v>8.0028000000000006</v>
      </c>
    </row>
    <row r="158" spans="1:29">
      <c r="R158" s="5"/>
      <c r="S158" s="5"/>
    </row>
    <row r="159" spans="1:29">
      <c r="A159">
        <v>2022</v>
      </c>
      <c r="B159" t="s">
        <v>48</v>
      </c>
      <c r="C159" t="s">
        <v>49</v>
      </c>
      <c r="D159">
        <f t="shared" si="17"/>
        <v>0.12624355607017126</v>
      </c>
      <c r="E159">
        <v>1691</v>
      </c>
      <c r="F159">
        <v>469822</v>
      </c>
      <c r="G159">
        <f t="shared" si="12"/>
        <v>21.695366571345676</v>
      </c>
      <c r="H159">
        <v>197478</v>
      </c>
      <c r="I159" s="1">
        <v>33364</v>
      </c>
      <c r="J159" s="2">
        <v>3.24</v>
      </c>
      <c r="K159">
        <v>59312</v>
      </c>
      <c r="L159">
        <f t="shared" si="13"/>
        <v>23.363630691154146</v>
      </c>
      <c r="M159" s="1">
        <v>138245</v>
      </c>
      <c r="N159">
        <v>46327</v>
      </c>
      <c r="O159">
        <f t="shared" si="14"/>
        <v>9.8605429290241839E-2</v>
      </c>
      <c r="P159" s="2">
        <v>-58154</v>
      </c>
      <c r="Q159" s="2">
        <v>6291</v>
      </c>
      <c r="R159" s="5">
        <f t="shared" si="15"/>
        <v>-11827</v>
      </c>
      <c r="S159" s="5">
        <f t="shared" si="16"/>
        <v>3.6885572139303484E-2</v>
      </c>
      <c r="T159" s="2">
        <v>1.1357999999999999</v>
      </c>
      <c r="U159">
        <v>0.35260000000000002</v>
      </c>
      <c r="V159" s="1">
        <v>24.134</v>
      </c>
      <c r="W159" s="1">
        <v>7.9333999999999998</v>
      </c>
      <c r="X159" s="1">
        <v>17.8428</v>
      </c>
      <c r="Y159" s="1">
        <v>7.1013999999999999</v>
      </c>
      <c r="Z159" s="1">
        <v>-3.9226000000000001</v>
      </c>
      <c r="AA159" s="2">
        <v>27.152999999999999</v>
      </c>
      <c r="AB159" s="5">
        <v>1608000</v>
      </c>
      <c r="AC159" s="2">
        <v>4.6978999999999997</v>
      </c>
    </row>
    <row r="160" spans="1:29">
      <c r="A160">
        <v>2021</v>
      </c>
      <c r="B160" t="s">
        <v>48</v>
      </c>
      <c r="C160" t="s">
        <v>49</v>
      </c>
      <c r="D160">
        <f t="shared" si="17"/>
        <v>0.12453634630527581</v>
      </c>
      <c r="E160">
        <v>1634.16</v>
      </c>
      <c r="F160">
        <v>386064</v>
      </c>
      <c r="G160">
        <f t="shared" si="12"/>
        <v>37.623430604373276</v>
      </c>
      <c r="H160">
        <v>152757</v>
      </c>
      <c r="I160" s="1">
        <v>21331</v>
      </c>
      <c r="J160" s="2">
        <v>2.09</v>
      </c>
      <c r="K160">
        <v>48079</v>
      </c>
      <c r="L160">
        <f t="shared" si="13"/>
        <v>32.339664189375171</v>
      </c>
      <c r="M160" s="1">
        <v>93404</v>
      </c>
      <c r="N160">
        <v>66064</v>
      </c>
      <c r="O160">
        <f t="shared" si="14"/>
        <v>0.17112188652658628</v>
      </c>
      <c r="P160" s="2">
        <v>-59611</v>
      </c>
      <c r="Q160" s="2">
        <v>-1104</v>
      </c>
      <c r="R160" s="5">
        <f t="shared" si="15"/>
        <v>6453</v>
      </c>
      <c r="S160" s="5">
        <f t="shared" si="16"/>
        <v>3.7040832049306624E-2</v>
      </c>
      <c r="T160" s="2">
        <v>1.0502</v>
      </c>
      <c r="U160">
        <v>0.34060000000000001</v>
      </c>
      <c r="V160" s="1">
        <v>22.837399999999999</v>
      </c>
      <c r="W160" s="1">
        <v>6.6410999999999998</v>
      </c>
      <c r="X160" s="1">
        <v>17.034800000000001</v>
      </c>
      <c r="Y160" s="1">
        <v>5.5251999999999999</v>
      </c>
      <c r="Z160" s="1">
        <v>0.4798</v>
      </c>
      <c r="AA160" s="2">
        <v>27.212399999999999</v>
      </c>
      <c r="AB160" s="5">
        <v>1298000</v>
      </c>
      <c r="AC160" s="2">
        <v>1.2336</v>
      </c>
    </row>
    <row r="161" spans="1:29">
      <c r="A161">
        <v>2020</v>
      </c>
      <c r="B161" t="s">
        <v>48</v>
      </c>
      <c r="C161" t="s">
        <v>49</v>
      </c>
      <c r="D161">
        <f t="shared" si="17"/>
        <v>0.12950855904349748</v>
      </c>
      <c r="E161">
        <v>916.15</v>
      </c>
      <c r="F161">
        <v>280522</v>
      </c>
      <c r="G161">
        <f t="shared" si="12"/>
        <v>20.454125820676982</v>
      </c>
      <c r="H161">
        <v>114986</v>
      </c>
      <c r="I161" s="1">
        <v>11588</v>
      </c>
      <c r="J161" s="2">
        <v>1.1505000000000001</v>
      </c>
      <c r="K161">
        <v>36330</v>
      </c>
      <c r="L161">
        <f t="shared" si="13"/>
        <v>30.862329803328279</v>
      </c>
      <c r="M161" s="1">
        <v>62060</v>
      </c>
      <c r="N161">
        <v>38514</v>
      </c>
      <c r="O161">
        <f t="shared" si="14"/>
        <v>0.13729404467385803</v>
      </c>
      <c r="P161" s="2">
        <v>-24281</v>
      </c>
      <c r="Q161" s="2">
        <v>-10066</v>
      </c>
      <c r="R161" s="5">
        <f t="shared" si="15"/>
        <v>14233</v>
      </c>
      <c r="S161" s="5">
        <f t="shared" si="16"/>
        <v>4.5526315789473686E-2</v>
      </c>
      <c r="T161" s="2">
        <v>1.097</v>
      </c>
      <c r="U161">
        <v>0.37730000000000002</v>
      </c>
      <c r="V161" s="1">
        <v>18.6723</v>
      </c>
      <c r="W161" s="1">
        <v>5.1445999999999996</v>
      </c>
      <c r="X161" s="1">
        <v>13.5573</v>
      </c>
      <c r="Y161" s="1">
        <v>4.1308999999999996</v>
      </c>
      <c r="Z161" s="1">
        <v>0.622</v>
      </c>
      <c r="AA161" s="2">
        <v>24.495799999999999</v>
      </c>
      <c r="AB161" s="5">
        <v>798000</v>
      </c>
      <c r="AC161" s="2">
        <v>1.8122</v>
      </c>
    </row>
    <row r="162" spans="1:29">
      <c r="A162">
        <v>2019</v>
      </c>
      <c r="B162" t="s">
        <v>48</v>
      </c>
      <c r="C162" t="s">
        <v>49</v>
      </c>
      <c r="D162">
        <f t="shared" si="17"/>
        <v>0.11920802792770743</v>
      </c>
      <c r="E162">
        <v>734.42</v>
      </c>
      <c r="F162">
        <v>232887</v>
      </c>
      <c r="G162">
        <f t="shared" si="12"/>
        <v>30.93396152159491</v>
      </c>
      <c r="H162">
        <v>93731</v>
      </c>
      <c r="I162" s="1">
        <v>10073</v>
      </c>
      <c r="J162" s="2">
        <v>1.0069999999999999</v>
      </c>
      <c r="K162">
        <v>27762</v>
      </c>
      <c r="L162">
        <f t="shared" si="13"/>
        <v>78.144250513347018</v>
      </c>
      <c r="M162" s="1">
        <v>43549</v>
      </c>
      <c r="N162">
        <v>30723</v>
      </c>
      <c r="O162">
        <f t="shared" si="14"/>
        <v>0.13192234860683508</v>
      </c>
      <c r="P162" s="2">
        <v>-12369</v>
      </c>
      <c r="Q162" s="2">
        <v>-7686</v>
      </c>
      <c r="R162" s="5">
        <f t="shared" si="15"/>
        <v>18354</v>
      </c>
      <c r="S162" s="5">
        <f t="shared" si="16"/>
        <v>4.2875675675675677E-2</v>
      </c>
      <c r="T162" s="2">
        <v>1.0981000000000001</v>
      </c>
      <c r="U162">
        <v>0.53949999999999998</v>
      </c>
      <c r="V162" s="1">
        <v>23.130299999999998</v>
      </c>
      <c r="W162" s="1">
        <v>6.1931000000000003</v>
      </c>
      <c r="X162" s="1">
        <v>15.0245</v>
      </c>
      <c r="Y162" s="1">
        <v>4.3253000000000004</v>
      </c>
      <c r="Z162" s="1">
        <v>1.0974999999999999</v>
      </c>
      <c r="AA162" s="2">
        <v>34.7333</v>
      </c>
      <c r="AB162" s="5">
        <v>647500</v>
      </c>
      <c r="AC162" s="2">
        <v>2.4426000000000001</v>
      </c>
    </row>
    <row r="163" spans="1:29">
      <c r="A163">
        <v>2018</v>
      </c>
      <c r="B163" t="s">
        <v>48</v>
      </c>
      <c r="C163" t="s">
        <v>49</v>
      </c>
      <c r="D163">
        <f t="shared" si="17"/>
        <v>8.7616520301800227E-2</v>
      </c>
      <c r="E163">
        <v>563.54</v>
      </c>
      <c r="F163">
        <v>177866</v>
      </c>
      <c r="G163">
        <f t="shared" si="12"/>
        <v>30.79632611940848</v>
      </c>
      <c r="H163">
        <v>65932</v>
      </c>
      <c r="I163" s="1">
        <v>3033</v>
      </c>
      <c r="J163" s="2">
        <v>0.3075</v>
      </c>
      <c r="K163">
        <v>15584</v>
      </c>
      <c r="L163">
        <f t="shared" si="13"/>
        <v>26.678588847341889</v>
      </c>
      <c r="M163" s="1">
        <v>27709</v>
      </c>
      <c r="N163">
        <v>18365</v>
      </c>
      <c r="O163">
        <f t="shared" si="14"/>
        <v>0.10325188625144772</v>
      </c>
      <c r="P163" s="2">
        <v>-27084</v>
      </c>
      <c r="Q163" s="2">
        <v>9928</v>
      </c>
      <c r="R163" s="5">
        <f t="shared" si="15"/>
        <v>-8719</v>
      </c>
      <c r="S163" s="5">
        <f t="shared" si="16"/>
        <v>2.7533568904593641E-2</v>
      </c>
      <c r="T163" s="2">
        <v>1.04</v>
      </c>
      <c r="U163">
        <v>0.89300000000000002</v>
      </c>
      <c r="V163" s="1">
        <v>10.9459</v>
      </c>
      <c r="W163" s="1">
        <v>2.3098000000000001</v>
      </c>
      <c r="X163" s="1">
        <v>5.7824</v>
      </c>
      <c r="Y163" s="1">
        <v>1.7052</v>
      </c>
      <c r="Z163" s="1">
        <v>-0.2387</v>
      </c>
      <c r="AA163" s="2">
        <v>21.122599999999998</v>
      </c>
      <c r="AB163" s="5">
        <v>566000</v>
      </c>
      <c r="AC163" s="2">
        <v>2.1301000000000001</v>
      </c>
    </row>
    <row r="164" spans="1:29">
      <c r="A164">
        <v>2017</v>
      </c>
      <c r="B164" t="s">
        <v>48</v>
      </c>
      <c r="C164" t="s">
        <v>49</v>
      </c>
      <c r="D164">
        <f t="shared" si="17"/>
        <v>9.0464529697691698E-2</v>
      </c>
      <c r="E164">
        <v>356.31</v>
      </c>
      <c r="F164">
        <v>135987</v>
      </c>
      <c r="G164">
        <f t="shared" si="12"/>
        <v>27.083528026465807</v>
      </c>
      <c r="H164">
        <v>47722</v>
      </c>
      <c r="I164" s="1">
        <v>2371</v>
      </c>
      <c r="J164" s="2">
        <v>0.245</v>
      </c>
      <c r="K164">
        <v>12302</v>
      </c>
      <c r="L164">
        <f t="shared" si="13"/>
        <v>44.491425886774728</v>
      </c>
      <c r="M164" s="1">
        <v>19285</v>
      </c>
      <c r="N164">
        <v>17203</v>
      </c>
      <c r="O164">
        <f t="shared" si="14"/>
        <v>0.12650473942362137</v>
      </c>
      <c r="P164" s="2">
        <v>-9516</v>
      </c>
      <c r="Q164" s="2">
        <v>-3716</v>
      </c>
      <c r="R164" s="5">
        <f t="shared" si="15"/>
        <v>7687</v>
      </c>
      <c r="S164" s="5">
        <f t="shared" si="16"/>
        <v>3.6033977738722904E-2</v>
      </c>
      <c r="T164" s="2">
        <v>1.0448</v>
      </c>
      <c r="U164">
        <v>0.39900000000000002</v>
      </c>
      <c r="V164" s="1">
        <v>12.294499999999999</v>
      </c>
      <c r="W164" s="1">
        <v>2.8429000000000002</v>
      </c>
      <c r="X164" s="1">
        <v>8.7882999999999996</v>
      </c>
      <c r="Y164" s="1">
        <v>1.7435</v>
      </c>
      <c r="Z164" s="1">
        <v>0.30030000000000001</v>
      </c>
      <c r="AA164" s="2">
        <v>15.2958</v>
      </c>
      <c r="AB164" s="5">
        <v>341400</v>
      </c>
      <c r="AC164" s="2">
        <v>1.2616000000000001</v>
      </c>
    </row>
    <row r="165" spans="1:29">
      <c r="A165">
        <v>2016</v>
      </c>
      <c r="B165" t="s">
        <v>48</v>
      </c>
      <c r="C165" t="s">
        <v>49</v>
      </c>
      <c r="D165">
        <f t="shared" si="17"/>
        <v>7.9565631833728945E-2</v>
      </c>
      <c r="E165">
        <v>316.83</v>
      </c>
      <c r="F165">
        <v>107006</v>
      </c>
      <c r="G165">
        <f t="shared" si="12"/>
        <v>20.247673843664305</v>
      </c>
      <c r="H165">
        <v>35355</v>
      </c>
      <c r="I165" s="1">
        <v>596</v>
      </c>
      <c r="J165" s="2">
        <v>6.25E-2</v>
      </c>
      <c r="K165">
        <v>8514</v>
      </c>
      <c r="L165">
        <f t="shared" si="13"/>
        <v>72.908204711616563</v>
      </c>
      <c r="M165" s="1">
        <v>13384</v>
      </c>
      <c r="N165">
        <v>12039</v>
      </c>
      <c r="O165">
        <f t="shared" si="14"/>
        <v>0.11250770984804591</v>
      </c>
      <c r="P165" s="2">
        <v>-6450</v>
      </c>
      <c r="Q165" s="2">
        <v>-3882</v>
      </c>
      <c r="R165" s="5">
        <f t="shared" si="15"/>
        <v>5589</v>
      </c>
      <c r="S165" s="5">
        <f t="shared" si="16"/>
        <v>3.688908145580589E-2</v>
      </c>
      <c r="T165" s="2">
        <v>1.0536000000000001</v>
      </c>
      <c r="U165">
        <v>0.61470000000000002</v>
      </c>
      <c r="V165" s="1">
        <v>4.4531000000000001</v>
      </c>
      <c r="W165" s="1">
        <v>0.92049999999999998</v>
      </c>
      <c r="X165" s="1">
        <v>2.7578999999999998</v>
      </c>
      <c r="Y165" s="1">
        <v>0.55700000000000005</v>
      </c>
      <c r="Z165" s="1">
        <v>0.56999999999999995</v>
      </c>
      <c r="AA165" s="2">
        <v>6.1921999999999997</v>
      </c>
      <c r="AB165" s="5">
        <v>230800</v>
      </c>
      <c r="AC165" s="2">
        <v>0.1186</v>
      </c>
    </row>
    <row r="166" spans="1:29">
      <c r="A166">
        <v>2015</v>
      </c>
      <c r="B166" t="s">
        <v>48</v>
      </c>
      <c r="C166" t="s">
        <v>49</v>
      </c>
      <c r="D166">
        <f t="shared" si="17"/>
        <v>5.5333303366746078E-2</v>
      </c>
      <c r="E166">
        <v>143.69999999999999</v>
      </c>
      <c r="F166">
        <v>88988</v>
      </c>
      <c r="G166">
        <f t="shared" si="12"/>
        <v>19.523988610111221</v>
      </c>
      <c r="H166">
        <v>26236</v>
      </c>
      <c r="I166" s="1">
        <v>-241</v>
      </c>
      <c r="J166" s="2">
        <v>-2.5999999999999999E-2</v>
      </c>
      <c r="K166">
        <v>4924</v>
      </c>
      <c r="L166">
        <f t="shared" si="13"/>
        <v>23.16158079039521</v>
      </c>
      <c r="M166" s="1">
        <v>10741</v>
      </c>
      <c r="N166">
        <v>6842</v>
      </c>
      <c r="O166">
        <f t="shared" si="14"/>
        <v>7.6886771250056191E-2</v>
      </c>
      <c r="P166" s="2">
        <v>-5065</v>
      </c>
      <c r="Q166" s="2">
        <v>4432</v>
      </c>
      <c r="R166" s="5">
        <f t="shared" si="15"/>
        <v>1777</v>
      </c>
      <c r="S166" s="5">
        <f t="shared" si="16"/>
        <v>3.1953277092796883E-2</v>
      </c>
      <c r="T166" s="2">
        <v>1.1153</v>
      </c>
      <c r="U166">
        <v>0.76949999999999996</v>
      </c>
      <c r="V166" s="1">
        <v>-2.2437</v>
      </c>
      <c r="W166" s="1">
        <v>-0.44219999999999998</v>
      </c>
      <c r="X166" s="1">
        <v>-1.268</v>
      </c>
      <c r="Y166" s="1">
        <v>-0.27079999999999999</v>
      </c>
      <c r="Z166" s="1">
        <v>-7.4999999999999997E-3</v>
      </c>
      <c r="AA166" s="2">
        <v>-3.2471000000000001</v>
      </c>
      <c r="AB166" s="5">
        <v>154100</v>
      </c>
      <c r="AC166" s="2">
        <v>1.6222000000000001</v>
      </c>
    </row>
    <row r="167" spans="1:29">
      <c r="A167">
        <v>2014</v>
      </c>
      <c r="B167" t="s">
        <v>48</v>
      </c>
      <c r="C167" t="s">
        <v>49</v>
      </c>
      <c r="D167">
        <f t="shared" si="17"/>
        <v>5.3699027561381833E-2</v>
      </c>
      <c r="E167">
        <v>182.54</v>
      </c>
      <c r="F167">
        <v>74452</v>
      </c>
      <c r="G167">
        <f t="shared" si="12"/>
        <v>21.866662301736707</v>
      </c>
      <c r="H167">
        <v>20271</v>
      </c>
      <c r="I167" s="1">
        <v>274</v>
      </c>
      <c r="J167" s="2">
        <v>2.9499999999999998E-2</v>
      </c>
      <c r="K167">
        <v>3998</v>
      </c>
      <c r="L167">
        <f t="shared" si="13"/>
        <v>41.022927689594347</v>
      </c>
      <c r="M167" s="1">
        <v>9746</v>
      </c>
      <c r="N167">
        <v>5475</v>
      </c>
      <c r="O167">
        <f t="shared" si="14"/>
        <v>7.3537312630956864E-2</v>
      </c>
      <c r="P167" s="2">
        <v>-4276</v>
      </c>
      <c r="Q167" s="2">
        <v>-539</v>
      </c>
      <c r="R167" s="5">
        <f t="shared" si="15"/>
        <v>1199</v>
      </c>
      <c r="S167" s="5">
        <f t="shared" si="16"/>
        <v>3.4083546462063088E-2</v>
      </c>
      <c r="T167" s="2">
        <v>1.0716000000000001</v>
      </c>
      <c r="U167">
        <v>0.32740000000000002</v>
      </c>
      <c r="V167" s="1">
        <v>2.8113999999999999</v>
      </c>
      <c r="W167" s="1">
        <v>0.68230000000000002</v>
      </c>
      <c r="X167" s="1">
        <v>2.1179999999999999</v>
      </c>
      <c r="Y167" s="1">
        <v>0.36799999999999999</v>
      </c>
      <c r="Z167" s="1">
        <v>0.17480000000000001</v>
      </c>
      <c r="AA167" s="2">
        <v>3.8641000000000001</v>
      </c>
      <c r="AB167" s="5">
        <v>117300</v>
      </c>
      <c r="AC167" s="2">
        <v>1.4648000000000001</v>
      </c>
    </row>
    <row r="168" spans="1:29">
      <c r="A168">
        <v>2013</v>
      </c>
      <c r="B168" t="s">
        <v>48</v>
      </c>
      <c r="C168" t="s">
        <v>49</v>
      </c>
      <c r="D168">
        <f t="shared" si="17"/>
        <v>4.6404661745208124E-2</v>
      </c>
      <c r="E168">
        <v>113.63</v>
      </c>
      <c r="F168">
        <v>61093</v>
      </c>
      <c r="G168">
        <f t="shared" si="12"/>
        <v>27.07323668282131</v>
      </c>
      <c r="H168">
        <v>15122</v>
      </c>
      <c r="I168" s="1">
        <v>-39</v>
      </c>
      <c r="J168" s="2">
        <v>-4.4999999999999997E-3</v>
      </c>
      <c r="K168">
        <v>2835</v>
      </c>
      <c r="L168">
        <f t="shared" si="13"/>
        <v>45.758354755784069</v>
      </c>
      <c r="M168" s="1">
        <v>8192</v>
      </c>
      <c r="N168">
        <v>4180</v>
      </c>
      <c r="O168">
        <f t="shared" si="14"/>
        <v>6.8420277282176353E-2</v>
      </c>
      <c r="P168" s="2">
        <v>-3595</v>
      </c>
      <c r="Q168" s="2">
        <v>2259</v>
      </c>
      <c r="R168" s="5">
        <f t="shared" si="15"/>
        <v>585</v>
      </c>
      <c r="S168" s="5">
        <f t="shared" si="16"/>
        <v>3.2070135746606332E-2</v>
      </c>
      <c r="T168" s="2">
        <v>1.1207</v>
      </c>
      <c r="U168">
        <v>0.3765</v>
      </c>
      <c r="V168" s="1">
        <v>-0.47610000000000002</v>
      </c>
      <c r="W168" s="1">
        <v>-0.1198</v>
      </c>
      <c r="X168" s="1">
        <v>-0.34589999999999999</v>
      </c>
      <c r="Y168" s="1">
        <v>-6.3799999999999996E-2</v>
      </c>
      <c r="Z168" s="1">
        <v>-0.18329999999999999</v>
      </c>
      <c r="AA168" s="2">
        <v>-0.6915</v>
      </c>
      <c r="AB168" s="5">
        <v>88400</v>
      </c>
      <c r="AC168" s="2">
        <v>2.0693000000000001</v>
      </c>
    </row>
    <row r="169" spans="1:29">
      <c r="A169">
        <v>2012</v>
      </c>
      <c r="B169" t="s">
        <v>48</v>
      </c>
      <c r="C169" t="s">
        <v>49</v>
      </c>
      <c r="D169">
        <f t="shared" si="17"/>
        <v>4.0455935270503569E-2</v>
      </c>
      <c r="E169">
        <v>78.72</v>
      </c>
      <c r="F169">
        <v>48077</v>
      </c>
      <c r="G169">
        <f t="shared" si="12"/>
        <v>40.559583674424047</v>
      </c>
      <c r="H169">
        <v>10789</v>
      </c>
      <c r="I169" s="1">
        <v>631</v>
      </c>
      <c r="J169" s="2">
        <v>6.8500000000000005E-2</v>
      </c>
      <c r="K169">
        <v>1945</v>
      </c>
      <c r="L169">
        <f t="shared" si="13"/>
        <v>-1.4690982776089156</v>
      </c>
      <c r="M169" s="1">
        <v>7757</v>
      </c>
      <c r="N169">
        <v>3903</v>
      </c>
      <c r="O169">
        <f t="shared" si="14"/>
        <v>8.1182270108367829E-2</v>
      </c>
      <c r="P169" s="2">
        <v>-1930</v>
      </c>
      <c r="Q169" s="2">
        <v>-482</v>
      </c>
      <c r="R169" s="5">
        <f t="shared" si="15"/>
        <v>1973</v>
      </c>
      <c r="S169" s="5">
        <f t="shared" si="16"/>
        <v>3.4608540925266905E-2</v>
      </c>
      <c r="T169" s="2">
        <v>1.1740999999999999</v>
      </c>
      <c r="U169">
        <v>3.2899999999999999E-2</v>
      </c>
      <c r="V169" s="1">
        <v>8.1346000000000007</v>
      </c>
      <c r="W169" s="1">
        <v>2.4962</v>
      </c>
      <c r="X169" s="1">
        <v>7.8757000000000001</v>
      </c>
      <c r="Y169" s="1">
        <v>1.3125</v>
      </c>
      <c r="Z169" s="1">
        <v>-4.9000000000000002E-2</v>
      </c>
      <c r="AA169" s="2">
        <v>10.8756</v>
      </c>
      <c r="AB169" s="5">
        <v>56200</v>
      </c>
      <c r="AC169" s="2">
        <v>3.1568000000000001</v>
      </c>
    </row>
    <row r="170" spans="1:29">
      <c r="A170">
        <v>2011</v>
      </c>
      <c r="B170" t="s">
        <v>48</v>
      </c>
      <c r="C170" t="s">
        <v>49</v>
      </c>
      <c r="D170">
        <f t="shared" si="17"/>
        <v>5.7712548239971934E-2</v>
      </c>
      <c r="E170">
        <v>80.790000000000006</v>
      </c>
      <c r="F170">
        <v>34204</v>
      </c>
      <c r="G170">
        <f t="shared" si="12"/>
        <v>39.556897466236897</v>
      </c>
      <c r="H170">
        <v>7643</v>
      </c>
      <c r="I170" s="1">
        <v>1152</v>
      </c>
      <c r="J170" s="2">
        <v>0.1265</v>
      </c>
      <c r="K170">
        <v>1974</v>
      </c>
      <c r="L170">
        <f t="shared" si="13"/>
        <v>30.988719309887202</v>
      </c>
      <c r="M170" s="1">
        <v>6864</v>
      </c>
      <c r="N170">
        <v>3495</v>
      </c>
      <c r="O170">
        <f t="shared" si="14"/>
        <v>0.10218103145830897</v>
      </c>
      <c r="P170" s="2">
        <v>-3360</v>
      </c>
      <c r="Q170" s="2">
        <v>181</v>
      </c>
      <c r="R170" s="5">
        <f t="shared" si="15"/>
        <v>135</v>
      </c>
      <c r="S170" s="5">
        <f t="shared" si="16"/>
        <v>5.8575667655786347E-2</v>
      </c>
      <c r="T170" s="2">
        <v>1.3253999999999999</v>
      </c>
      <c r="U170">
        <v>0.22739999999999999</v>
      </c>
      <c r="V170" s="1">
        <v>16.783200000000001</v>
      </c>
      <c r="W170" s="1">
        <v>6.1285999999999996</v>
      </c>
      <c r="X170" s="1">
        <v>13.6736</v>
      </c>
      <c r="Y170" s="1">
        <v>3.3679999999999999</v>
      </c>
      <c r="Z170" s="1">
        <v>-5.4399999999999997E-2</v>
      </c>
      <c r="AA170" s="2">
        <v>20.888500000000001</v>
      </c>
      <c r="AB170" s="5">
        <v>33700</v>
      </c>
      <c r="AC170" s="2">
        <v>1.64</v>
      </c>
    </row>
    <row r="171" spans="1:29">
      <c r="A171">
        <v>2010</v>
      </c>
      <c r="B171" t="s">
        <v>48</v>
      </c>
      <c r="C171" t="s">
        <v>49</v>
      </c>
      <c r="D171">
        <f t="shared" si="17"/>
        <v>6.1487616793830836E-2</v>
      </c>
      <c r="E171">
        <v>58.24</v>
      </c>
      <c r="F171">
        <v>24509</v>
      </c>
      <c r="G171">
        <f t="shared" si="12"/>
        <v>-95.231554351019383</v>
      </c>
      <c r="H171">
        <v>5531</v>
      </c>
      <c r="I171" s="1">
        <v>902</v>
      </c>
      <c r="J171" s="2">
        <v>0.10199999999999999</v>
      </c>
      <c r="K171">
        <v>1507</v>
      </c>
      <c r="L171">
        <f t="shared" si="13"/>
        <v>-97.217965995310976</v>
      </c>
      <c r="M171" s="1">
        <v>5257</v>
      </c>
      <c r="N171">
        <v>3293</v>
      </c>
      <c r="O171">
        <f t="shared" si="14"/>
        <v>0.13435880696886857</v>
      </c>
      <c r="P171" s="2">
        <v>-2337</v>
      </c>
      <c r="Q171" s="2">
        <v>-280</v>
      </c>
      <c r="R171" s="5">
        <f t="shared" si="15"/>
        <v>956</v>
      </c>
      <c r="S171" s="5">
        <f t="shared" si="16"/>
        <v>6.2016460905349798E-2</v>
      </c>
      <c r="T171" s="2">
        <v>1.3304</v>
      </c>
      <c r="U171">
        <v>0.20069999999999999</v>
      </c>
      <c r="V171" s="1">
        <v>17.158100000000001</v>
      </c>
      <c r="W171" s="1">
        <v>6.5301</v>
      </c>
      <c r="X171" s="1">
        <v>17.158100000000001</v>
      </c>
      <c r="Y171" s="1">
        <v>3.6802999999999999</v>
      </c>
      <c r="Z171" s="1">
        <v>0.33029999999999998</v>
      </c>
      <c r="AA171" s="2">
        <v>22.421099999999999</v>
      </c>
      <c r="AB171" s="5">
        <v>24300</v>
      </c>
      <c r="AC171" s="2">
        <v>-0.35549999999999998</v>
      </c>
    </row>
    <row r="172" spans="1:29">
      <c r="A172">
        <v>2009</v>
      </c>
      <c r="B172" t="s">
        <v>48</v>
      </c>
      <c r="C172" t="s">
        <v>49</v>
      </c>
      <c r="D172">
        <f t="shared" si="17"/>
        <v>0.10539064521589235</v>
      </c>
      <c r="E172">
        <v>856.94</v>
      </c>
      <c r="F172">
        <v>513983</v>
      </c>
      <c r="H172">
        <v>225152</v>
      </c>
      <c r="I172" s="1">
        <v>-2722</v>
      </c>
      <c r="J172" s="2">
        <v>-0.27</v>
      </c>
      <c r="K172">
        <v>54169</v>
      </c>
      <c r="M172" s="1">
        <v>146043</v>
      </c>
      <c r="N172">
        <v>46752</v>
      </c>
      <c r="O172">
        <f t="shared" si="14"/>
        <v>9.0960206855090542E-2</v>
      </c>
      <c r="P172" s="2">
        <v>-37601</v>
      </c>
      <c r="Q172" s="2">
        <v>9718</v>
      </c>
      <c r="R172" s="5">
        <f t="shared" si="15"/>
        <v>9151</v>
      </c>
      <c r="S172" s="5">
        <f t="shared" si="16"/>
        <v>3.515184944841012E-2</v>
      </c>
      <c r="T172" s="2">
        <v>0.9446</v>
      </c>
      <c r="U172">
        <v>0.45979999999999999</v>
      </c>
      <c r="V172" s="1">
        <v>-1.8637999999999999</v>
      </c>
      <c r="W172" s="1">
        <v>-0.58830000000000005</v>
      </c>
      <c r="X172" s="1">
        <v>-1.2767999999999999</v>
      </c>
      <c r="Y172" s="1">
        <v>-0.52959999999999996</v>
      </c>
      <c r="Z172" s="1">
        <v>-0.25459999999999999</v>
      </c>
      <c r="AA172" s="2">
        <v>-2.1644999999999999</v>
      </c>
      <c r="AB172" s="5">
        <v>1541000</v>
      </c>
      <c r="AC172" s="2">
        <v>8.0028000000000006</v>
      </c>
    </row>
    <row r="173" spans="1:29">
      <c r="A173">
        <v>2023</v>
      </c>
    </row>
    <row r="174" spans="1:29">
      <c r="A174">
        <v>2022</v>
      </c>
    </row>
    <row r="175" spans="1:29">
      <c r="A175">
        <v>2021</v>
      </c>
    </row>
    <row r="176" spans="1:29">
      <c r="A176">
        <v>2020</v>
      </c>
    </row>
    <row r="177" spans="1:1">
      <c r="A177">
        <v>2019</v>
      </c>
    </row>
    <row r="178" spans="1:1">
      <c r="A178">
        <v>2018</v>
      </c>
    </row>
    <row r="179" spans="1:1">
      <c r="A179">
        <v>2017</v>
      </c>
    </row>
    <row r="180" spans="1:1">
      <c r="A180">
        <v>2016</v>
      </c>
    </row>
    <row r="181" spans="1:1">
      <c r="A181">
        <v>2015</v>
      </c>
    </row>
    <row r="182" spans="1:1">
      <c r="A182">
        <v>2014</v>
      </c>
    </row>
    <row r="183" spans="1:1">
      <c r="A183">
        <v>2013</v>
      </c>
    </row>
    <row r="184" spans="1:1">
      <c r="A184">
        <v>2012</v>
      </c>
    </row>
    <row r="185" spans="1:1">
      <c r="A185">
        <v>2011</v>
      </c>
    </row>
    <row r="186" spans="1:1">
      <c r="A186">
        <v>2010</v>
      </c>
    </row>
    <row r="187" spans="1:1">
      <c r="A187">
        <v>2009</v>
      </c>
    </row>
    <row r="188" spans="1:1">
      <c r="A188">
        <v>2023</v>
      </c>
    </row>
    <row r="189" spans="1:1">
      <c r="A189">
        <v>2022</v>
      </c>
    </row>
    <row r="190" spans="1:1">
      <c r="A190">
        <v>2021</v>
      </c>
    </row>
    <row r="191" spans="1:1">
      <c r="A191">
        <v>2020</v>
      </c>
    </row>
    <row r="192" spans="1:1">
      <c r="A192">
        <v>2019</v>
      </c>
    </row>
    <row r="193" spans="1:1">
      <c r="A193">
        <v>2018</v>
      </c>
    </row>
    <row r="194" spans="1:1">
      <c r="A194">
        <v>2017</v>
      </c>
    </row>
    <row r="195" spans="1:1">
      <c r="A195">
        <v>2016</v>
      </c>
    </row>
    <row r="196" spans="1:1">
      <c r="A196">
        <v>2015</v>
      </c>
    </row>
    <row r="197" spans="1:1">
      <c r="A197">
        <v>2014</v>
      </c>
    </row>
    <row r="198" spans="1:1">
      <c r="A198">
        <v>2013</v>
      </c>
    </row>
    <row r="199" spans="1:1">
      <c r="A199">
        <v>2012</v>
      </c>
    </row>
    <row r="200" spans="1:1">
      <c r="A200">
        <v>2011</v>
      </c>
    </row>
    <row r="201" spans="1:1">
      <c r="A201">
        <v>2010</v>
      </c>
    </row>
    <row r="202" spans="1:1">
      <c r="A202">
        <v>2009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2024-11-06T23:42:52Z</dcterms:created>
  <dcterms:modified xsi:type="dcterms:W3CDTF">2024-11-07T15:27:17Z</dcterms:modified>
  <cp:category/>
  <cp:contentStatus/>
</cp:coreProperties>
</file>