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9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22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opsis" sheetId="1" r:id="rId4"/>
    <sheet state="visible" name="6414R-06-04 Ang" sheetId="2" r:id="rId5"/>
    <sheet state="visible" name="6414B-09-01 Ang" sheetId="3" r:id="rId6"/>
    <sheet state="visible" name="6414G-07-02" sheetId="4" r:id="rId7"/>
    <sheet state="visible" name="6414G-06-03 QC" sheetId="5" r:id="rId8"/>
    <sheet state="visible" name="6414G-09-02" sheetId="6" r:id="rId9"/>
    <sheet state="visible" name="6414G-11-02" sheetId="7" r:id="rId10"/>
    <sheet state="visible" name="6414G-10-01" sheetId="8" r:id="rId11"/>
    <sheet state="visible" name="6414G-11-01" sheetId="9" r:id="rId12"/>
    <sheet state="visible" name="6414G-11-03" sheetId="10" r:id="rId13"/>
    <sheet state="visible" name="6414G-11-04" sheetId="11" r:id="rId14"/>
    <sheet state="visible" name="6414G-11-05" sheetId="12" r:id="rId15"/>
    <sheet state="visible" name="6414R-07-02 QC" sheetId="13" r:id="rId16"/>
    <sheet state="visible" name="6414R-04-01" sheetId="14" r:id="rId17"/>
    <sheet state="visible" name="6414R-06-02" sheetId="15" r:id="rId18"/>
    <sheet state="visible" name="6414R-06-03" sheetId="16" r:id="rId19"/>
    <sheet state="visible" name="6414R-07-01" sheetId="17" r:id="rId20"/>
    <sheet state="visible" name="6414R-03-03" sheetId="18" r:id="rId21"/>
    <sheet state="visible" name="6414R-06-04" sheetId="19" r:id="rId22"/>
    <sheet state="visible" name="6414R-05-03" sheetId="20" r:id="rId23"/>
    <sheet state="visible" name="6414R-06-01" sheetId="21" r:id="rId24"/>
    <sheet state="visible" name="6414B-03-03 QC" sheetId="22" r:id="rId25"/>
    <sheet state="visible" name="6414B-09-01" sheetId="23" r:id="rId26"/>
    <sheet state="visible" name="6414B-03-02" sheetId="24" r:id="rId27"/>
    <sheet state="visible" name="6414B-09-02" sheetId="25" r:id="rId28"/>
    <sheet state="visible" name="6414B-13-03" sheetId="26" r:id="rId29"/>
    <sheet state="visible" name="6414B-01-02" sheetId="27" r:id="rId30"/>
    <sheet state="visible" name="6414B-01-03" sheetId="28" r:id="rId31"/>
    <sheet state="visible" name="6414B-01-04" sheetId="29" r:id="rId32"/>
    <sheet state="visible" name="6414B-13-02" sheetId="30" r:id="rId33"/>
    <sheet state="visible" name="WasatchTest" sheetId="31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Bottom Base corner is chipped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A61">
      <text>
        <t xml:space="preserve">Began the 2-step measurement process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2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Began the 2-step measurement process</t>
      </text>
    </comment>
    <comment authorId="0" ref="G1">
      <text>
        <t xml:space="preserve">All background measurements at 350 nm (both 23 and 25 deg) we 1.7 nW raw and 0.2 nW background</t>
      </text>
    </comment>
    <comment authorId="0" ref="F2">
      <text>
        <t xml:space="preserve">Cannot take measurement when mount is in top position</t>
      </text>
    </comment>
    <comment authorId="0" ref="A16">
      <text>
        <t xml:space="preserve">Began the 2-step measurement process</t>
      </text>
    </comment>
    <comment authorId="0" ref="F17">
      <text>
        <t xml:space="preserve">Cannot take measurement when mount is in top position</t>
      </text>
    </comment>
    <comment authorId="0" ref="A31">
      <text>
        <t xml:space="preserve">Began the 2-step measurement process</t>
      </text>
    </comment>
    <comment authorId="0" ref="F32">
      <text>
        <t xml:space="preserve">Cannot take measurement when mount is in top position</t>
      </text>
    </comment>
    <comment authorId="0" ref="A46">
      <text>
        <t xml:space="preserve">Began the 2-step measurement process</t>
      </text>
    </comment>
    <comment authorId="0" ref="F47">
      <text>
        <t xml:space="preserve">Cannot take measurement when mount is in top position</t>
      </text>
    </comment>
    <comment authorId="0" ref="F62">
      <text>
        <t xml:space="preserve">Cannot take measurement when mount is in top position</t>
      </text>
    </comment>
    <comment authorId="0" ref="F77">
      <text>
        <t xml:space="preserve">Cannot take measurement when mount is in top position</t>
      </text>
    </comment>
    <comment authorId="0" ref="F92">
      <text>
        <t xml:space="preserve">Cannot take measurement when mount is in top position</t>
      </text>
    </comment>
    <comment authorId="0" ref="F107">
      <text>
        <t xml:space="preserve">Cannot take measurement when mount is in top position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Cannot take measurement when mount is in top position</t>
      </text>
    </comment>
    <comment authorId="0" ref="C3">
      <text>
        <t xml:space="preserve">I measured this row twice to ensure that it wasn't anomalous</t>
      </text>
    </comment>
    <comment authorId="0" ref="F17">
      <text>
        <t xml:space="preserve">Cannot take measurement when mount is in top position</t>
      </text>
    </comment>
    <comment authorId="0" ref="F32">
      <text>
        <t xml:space="preserve">Cannot take measurement when mount is in top position</t>
      </text>
    </comment>
  </commentList>
</comments>
</file>

<file path=xl/sharedStrings.xml><?xml version="1.0" encoding="utf-8"?>
<sst xmlns="http://schemas.openxmlformats.org/spreadsheetml/2006/main" count="5055" uniqueCount="70">
  <si>
    <t>Grism ID</t>
  </si>
  <si>
    <t>Wavelength</t>
  </si>
  <si>
    <t>Average Efficiency</t>
  </si>
  <si>
    <t>Standard Deviation</t>
  </si>
  <si>
    <t>Maximum</t>
  </si>
  <si>
    <t>Minimum</t>
  </si>
  <si>
    <t>Angle</t>
  </si>
  <si>
    <t>6414G-06-03 QC</t>
  </si>
  <si>
    <t>6414G-07-02</t>
  </si>
  <si>
    <t>6414G-09-02</t>
  </si>
  <si>
    <t>6414G-11-02</t>
  </si>
  <si>
    <t>6414G-10-01</t>
  </si>
  <si>
    <t>6414G-11-01</t>
  </si>
  <si>
    <t>6414G-11-03</t>
  </si>
  <si>
    <t>6414G-11-04</t>
  </si>
  <si>
    <t>6414G-11-05</t>
  </si>
  <si>
    <t>6414R-07-02 QC</t>
  </si>
  <si>
    <t>6414R-04-01</t>
  </si>
  <si>
    <t>6414R-06-02</t>
  </si>
  <si>
    <t>6414R-06-03</t>
  </si>
  <si>
    <t>6414R-07-01</t>
  </si>
  <si>
    <t>6414R-03-03</t>
  </si>
  <si>
    <t>6414R-06-04</t>
  </si>
  <si>
    <t>6414R-05-03</t>
  </si>
  <si>
    <t>6414R-06-01</t>
  </si>
  <si>
    <t>6414B-03-03 QC</t>
  </si>
  <si>
    <t>6414B-09-01</t>
  </si>
  <si>
    <t>6414B-13-03</t>
  </si>
  <si>
    <t>6414B-03-02</t>
  </si>
  <si>
    <t>6414B-09-02</t>
  </si>
  <si>
    <t>6414B-01-02</t>
  </si>
  <si>
    <t>6414B-01-03</t>
  </si>
  <si>
    <t>6414B-01-04</t>
  </si>
  <si>
    <t>6414B-13-02</t>
  </si>
  <si>
    <t>WasatchTest</t>
  </si>
  <si>
    <t>425nm</t>
  </si>
  <si>
    <t>350nm</t>
  </si>
  <si>
    <t>400nm</t>
  </si>
  <si>
    <t>Filter</t>
  </si>
  <si>
    <t>Reading raw</t>
  </si>
  <si>
    <t>Reading base</t>
  </si>
  <si>
    <t>Background raw</t>
  </si>
  <si>
    <t>Background base</t>
  </si>
  <si>
    <t>Unit</t>
  </si>
  <si>
    <t>Efficiency</t>
  </si>
  <si>
    <t>Reading</t>
  </si>
  <si>
    <t>475nm</t>
  </si>
  <si>
    <t>value</t>
  </si>
  <si>
    <t>unit</t>
  </si>
  <si>
    <t>Base</t>
  </si>
  <si>
    <t>Center</t>
  </si>
  <si>
    <t>Apex</t>
  </si>
  <si>
    <t>input, raw</t>
  </si>
  <si>
    <t>Top</t>
  </si>
  <si>
    <t>input, bckgr</t>
  </si>
  <si>
    <t>Middle</t>
  </si>
  <si>
    <t xml:space="preserve"> </t>
  </si>
  <si>
    <t>Bottom</t>
  </si>
  <si>
    <t>BCKGR unit:</t>
  </si>
  <si>
    <t>Row Average</t>
  </si>
  <si>
    <t>Average</t>
  </si>
  <si>
    <t>Standard deviation</t>
  </si>
  <si>
    <t>Column Average</t>
  </si>
  <si>
    <t>550nm</t>
  </si>
  <si>
    <t>675nm</t>
  </si>
  <si>
    <t>Conclusions</t>
  </si>
  <si>
    <t>700nm</t>
  </si>
  <si>
    <t>825nm</t>
  </si>
  <si>
    <t>925nm</t>
  </si>
  <si>
    <t>375nm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</si>
</sst>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A4C2F4"/>
        <bgColor rgb="FFA4C2F4"/>
      </patternFill>
    </fill>
    <fill>
      <patternFill patternType="solid">
        <fgColor rgb="FF34A853"/>
        <bgColor rgb="FF34A85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2" numFmtId="11" xfId="0" applyFont="1" applyNumberFormat="1"/>
    <xf borderId="0" fillId="4" fontId="1" numFmtId="10" xfId="0" applyFill="1" applyFont="1" applyNumberForma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10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2" numFmtId="11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4" fontId="2" numFmtId="10" xfId="0" applyBorder="1" applyFont="1" applyNumberFormat="1"/>
    <xf borderId="0" fillId="0" fontId="2" numFmtId="10" xfId="0" applyAlignment="1" applyFont="1" applyNumberFormat="1">
      <alignment readingOrder="0"/>
    </xf>
    <xf borderId="1" fillId="5" fontId="1" numFmtId="0" xfId="0" applyBorder="1" applyFont="1"/>
    <xf borderId="1" fillId="6" fontId="2" numFmtId="0" xfId="0" applyBorder="1" applyFont="1"/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1" xfId="0" applyAlignment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3" fillId="0" fontId="1" numFmtId="0" xfId="0" applyAlignment="1" applyBorder="1" applyFont="1">
      <alignment vertical="bottom"/>
    </xf>
    <xf borderId="4" fillId="7" fontId="1" numFmtId="0" xfId="0" applyAlignment="1" applyBorder="1" applyFill="1" applyFont="1">
      <alignment horizontal="right" vertical="bottom"/>
    </xf>
    <xf borderId="4" fillId="7" fontId="1" numFmtId="0" xfId="0" applyAlignment="1" applyBorder="1" applyFont="1">
      <alignment horizontal="right" readingOrder="0" vertical="bottom"/>
    </xf>
    <xf borderId="3" fillId="0" fontId="9" numFmtId="0" xfId="0" applyAlignment="1" applyBorder="1" applyFont="1">
      <alignment vertical="bottom"/>
    </xf>
    <xf borderId="4" fillId="6" fontId="2" numFmtId="0" xfId="0" applyAlignment="1" applyBorder="1" applyFont="1">
      <alignment horizontal="right" vertical="bottom"/>
    </xf>
    <xf borderId="3" fillId="0" fontId="2" numFmtId="11" xfId="0" applyAlignment="1" applyBorder="1" applyFont="1" applyNumberFormat="1">
      <alignment horizontal="right" vertical="bottom"/>
    </xf>
    <xf borderId="4" fillId="6" fontId="2" numFmtId="0" xfId="0" applyAlignment="1" applyBorder="1" applyFont="1">
      <alignment horizontal="right" readingOrder="0" vertical="bottom"/>
    </xf>
    <xf borderId="4" fillId="4" fontId="2" numFmtId="11" xfId="0" applyAlignment="1" applyBorder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4" fillId="4" fontId="2" numFmtId="10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1" fillId="5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1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2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4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5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7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8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9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0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1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2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3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4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5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6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7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28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1.71"/>
    <col customWidth="1" min="3" max="3" width="18.14"/>
    <col customWidth="1" min="4" max="4" width="18.43"/>
    <col customWidth="1" min="5" max="5" width="9.86"/>
    <col customWidth="1" min="6" max="6" width="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3" t="s">
        <v>7</v>
      </c>
      <c r="B2" s="4" t="str">
        <f>'6414G-06-03 QC'!A48</f>
        <v>475nm</v>
      </c>
      <c r="C2" s="5">
        <f>'6414G-06-03 QC'!B48</f>
        <v>0.6041364275</v>
      </c>
      <c r="D2" s="5">
        <f>'6414G-06-03 QC'!C48</f>
        <v>0.0200637244</v>
      </c>
      <c r="E2" s="5">
        <f>'6414G-06-03 QC'!D48</f>
        <v>0.63113163</v>
      </c>
      <c r="F2" s="5">
        <f>'6414G-06-03 QC'!E48</f>
        <v>0.5718482766</v>
      </c>
    </row>
    <row r="3">
      <c r="A3" s="3" t="s">
        <v>7</v>
      </c>
      <c r="B3" s="4" t="str">
        <f>'6414G-06-03 QC'!A49</f>
        <v>550nm</v>
      </c>
      <c r="C3" s="5">
        <f>'6414G-06-03 QC'!B49</f>
        <v>0.7949716255</v>
      </c>
      <c r="D3" s="5">
        <f>'6414G-06-03 QC'!C49</f>
        <v>0.01852735532</v>
      </c>
      <c r="E3" s="5">
        <f>'6414G-06-03 QC'!D49</f>
        <v>0.8236591265</v>
      </c>
      <c r="F3" s="5">
        <f>'6414G-06-03 QC'!E49</f>
        <v>0.7709489259</v>
      </c>
    </row>
    <row r="4">
      <c r="A4" s="3" t="s">
        <v>7</v>
      </c>
      <c r="B4" s="4" t="str">
        <f>'6414G-06-03 QC'!A50</f>
        <v>675nm</v>
      </c>
      <c r="C4" s="5">
        <f>'6414G-06-03 QC'!B50</f>
        <v>0.5923130687</v>
      </c>
      <c r="D4" s="5">
        <f>'6414G-06-03 QC'!C50</f>
        <v>0.0286331643</v>
      </c>
      <c r="E4" s="5">
        <f>'6414G-06-03 QC'!D50</f>
        <v>0.6311965384</v>
      </c>
      <c r="F4" s="5">
        <f>'6414G-06-03 QC'!E50</f>
        <v>0.5625468961</v>
      </c>
    </row>
    <row r="5">
      <c r="A5" s="3" t="s">
        <v>8</v>
      </c>
      <c r="B5" s="4" t="str">
        <f>'6414G-07-02'!A48</f>
        <v>475nm</v>
      </c>
      <c r="C5" s="5">
        <f>'6414G-07-02'!B48</f>
        <v>0.5570785999</v>
      </c>
      <c r="D5" s="5">
        <f>'6414G-07-02'!C48</f>
        <v>0.04060643508</v>
      </c>
      <c r="E5" s="5">
        <f>'6414G-07-02'!D48</f>
        <v>0.6170417067</v>
      </c>
      <c r="F5" s="5">
        <f>'6414G-07-02'!E48</f>
        <v>0.4997286352</v>
      </c>
    </row>
    <row r="6">
      <c r="A6" s="6" t="s">
        <v>8</v>
      </c>
      <c r="B6" s="4" t="str">
        <f>'6414G-07-02'!A49</f>
        <v>550nm</v>
      </c>
      <c r="C6" s="5">
        <f>'6414G-07-02'!B49</f>
        <v>0.7520281119</v>
      </c>
      <c r="D6" s="5">
        <f>'6414G-07-02'!C49</f>
        <v>0.0165384086</v>
      </c>
      <c r="E6" s="5">
        <f>'6414G-07-02'!D49</f>
        <v>0.7750624196</v>
      </c>
      <c r="F6" s="5">
        <f>'6414G-07-02'!E49</f>
        <v>0.7251267307</v>
      </c>
    </row>
    <row r="7">
      <c r="A7" s="6" t="s">
        <v>8</v>
      </c>
      <c r="B7" s="4" t="str">
        <f>'6414G-07-02'!A50</f>
        <v>675nm</v>
      </c>
      <c r="C7" s="5">
        <f>'6414G-07-02'!B50</f>
        <v>0.5659902961</v>
      </c>
      <c r="D7" s="5">
        <f>'6414G-07-02'!C50</f>
        <v>0.01767370304</v>
      </c>
      <c r="E7" s="5">
        <f>'6414G-07-02'!D50</f>
        <v>0.5960939942</v>
      </c>
      <c r="F7" s="5">
        <f>'6414G-07-02'!E50</f>
        <v>0.5401677109</v>
      </c>
    </row>
    <row r="8">
      <c r="A8" s="3" t="s">
        <v>9</v>
      </c>
      <c r="B8" s="4" t="str">
        <f>'6414G-09-02'!A48</f>
        <v>475nm</v>
      </c>
      <c r="C8" s="5">
        <f>'6414G-09-02'!B48</f>
        <v>0.5513085875</v>
      </c>
      <c r="D8" s="5">
        <f>'6414G-09-02'!C48</f>
        <v>0.07832385599</v>
      </c>
      <c r="E8" s="5">
        <f>'6414G-09-02'!D48</f>
        <v>0.6606871809</v>
      </c>
      <c r="F8" s="5">
        <f>'6414G-09-02'!E48</f>
        <v>0.4218297226</v>
      </c>
    </row>
    <row r="9">
      <c r="A9" s="6" t="s">
        <v>9</v>
      </c>
      <c r="B9" s="4" t="str">
        <f>'6414G-09-02'!A49</f>
        <v>550nm</v>
      </c>
      <c r="C9" s="5">
        <f>'6414G-09-02'!B49</f>
        <v>0.7691537985</v>
      </c>
      <c r="D9" s="5">
        <f>'6414G-09-02'!C49</f>
        <v>0.01656152273</v>
      </c>
      <c r="E9" s="5">
        <f>'6414G-09-02'!D49</f>
        <v>0.7938640006</v>
      </c>
      <c r="F9" s="5">
        <f>'6414G-09-02'!E49</f>
        <v>0.74379913</v>
      </c>
    </row>
    <row r="10">
      <c r="A10" s="6" t="s">
        <v>9</v>
      </c>
      <c r="B10" s="4" t="str">
        <f>'6414G-09-02'!A50</f>
        <v>675nm</v>
      </c>
      <c r="C10" s="5">
        <f>'6414G-09-02'!B50</f>
        <v>0.6425938515</v>
      </c>
      <c r="D10" s="5">
        <f>'6414G-09-02'!C50</f>
        <v>0.03583511195</v>
      </c>
      <c r="E10" s="5">
        <f>'6414G-09-02'!D50</f>
        <v>0.6783140721</v>
      </c>
      <c r="F10" s="5">
        <f>'6414G-09-02'!E50</f>
        <v>0.5830047587</v>
      </c>
    </row>
    <row r="11">
      <c r="A11" s="3" t="s">
        <v>10</v>
      </c>
      <c r="B11" s="4" t="str">
        <f>'6414G-11-02'!A48</f>
        <v>475nm</v>
      </c>
      <c r="C11" s="5">
        <f>'6414G-11-02'!B48</f>
        <v>0.6621263906</v>
      </c>
      <c r="D11" s="5">
        <f>'6414G-11-02'!C48</f>
        <v>0.04417791911</v>
      </c>
      <c r="E11" s="5">
        <f>'6414G-11-02'!D48</f>
        <v>0.7195416164</v>
      </c>
      <c r="F11" s="5">
        <f>'6414G-11-02'!E48</f>
        <v>0.5787092883</v>
      </c>
    </row>
    <row r="12">
      <c r="A12" s="6" t="s">
        <v>10</v>
      </c>
      <c r="B12" s="4" t="str">
        <f>'6414G-11-02'!A49</f>
        <v>550nm</v>
      </c>
      <c r="C12" s="5">
        <f>'6414G-11-02'!B49</f>
        <v>0.7702570036</v>
      </c>
      <c r="D12" s="5">
        <f>'6414G-11-02'!C49</f>
        <v>0.01158395056</v>
      </c>
      <c r="E12" s="5">
        <f>'6414G-11-02'!D49</f>
        <v>0.7945724203</v>
      </c>
      <c r="F12" s="5">
        <f>'6414G-11-02'!E49</f>
        <v>0.7537077943</v>
      </c>
    </row>
    <row r="13">
      <c r="A13" s="6" t="s">
        <v>10</v>
      </c>
      <c r="B13" s="4" t="str">
        <f>'6414G-11-02'!A50</f>
        <v>675nm</v>
      </c>
      <c r="C13" s="5">
        <f>'6414G-11-02'!B50</f>
        <v>0.6931942658</v>
      </c>
      <c r="D13" s="5">
        <f>'6414G-11-02'!C50</f>
        <v>0.032939939</v>
      </c>
      <c r="E13" s="5">
        <f>'6414G-11-02'!D50</f>
        <v>0.7302471782</v>
      </c>
      <c r="F13" s="5">
        <f>'6414G-11-02'!E50</f>
        <v>0.6375196457</v>
      </c>
    </row>
    <row r="14">
      <c r="A14" s="3" t="s">
        <v>11</v>
      </c>
      <c r="B14" s="4" t="str">
        <f>'6414G-10-01'!A48</f>
        <v>475nm</v>
      </c>
      <c r="C14" s="5">
        <f>'6414G-10-01'!B48</f>
        <v>0.6740922406</v>
      </c>
      <c r="D14" s="5">
        <f>'6414G-10-01'!C48</f>
        <v>0.0324675333</v>
      </c>
      <c r="E14" s="5">
        <f>'6414G-10-01'!D48</f>
        <v>0.7001839362</v>
      </c>
      <c r="F14" s="5">
        <f>'6414G-10-01'!E48</f>
        <v>0.5999386879</v>
      </c>
    </row>
    <row r="15">
      <c r="A15" s="3" t="s">
        <v>11</v>
      </c>
      <c r="B15" s="4" t="str">
        <f>'6414G-10-01'!A49</f>
        <v>550nm</v>
      </c>
      <c r="C15" s="5">
        <f>'6414G-10-01'!B49</f>
        <v>0.8135987891</v>
      </c>
      <c r="D15" s="5">
        <f>'6414G-10-01'!C49</f>
        <v>0.02554791973</v>
      </c>
      <c r="E15" s="5">
        <f>'6414G-10-01'!D49</f>
        <v>0.8349633252</v>
      </c>
      <c r="F15" s="5">
        <f>'6414G-10-01'!E49</f>
        <v>0.7561997904</v>
      </c>
    </row>
    <row r="16">
      <c r="A16" s="3" t="s">
        <v>11</v>
      </c>
      <c r="B16" s="4" t="str">
        <f>'6414G-10-01'!A50</f>
        <v>675nm</v>
      </c>
      <c r="C16" s="5">
        <f>'6414G-10-01'!B50</f>
        <v>0.6030825084</v>
      </c>
      <c r="D16" s="5">
        <f>'6414G-10-01'!C50</f>
        <v>0.02805741456</v>
      </c>
      <c r="E16" s="5">
        <f>'6414G-10-01'!D50</f>
        <v>0.6519581647</v>
      </c>
      <c r="F16" s="5">
        <f>'6414G-10-01'!E50</f>
        <v>0.5604244599</v>
      </c>
    </row>
    <row r="17">
      <c r="A17" s="6" t="s">
        <v>12</v>
      </c>
      <c r="B17" s="4" t="str">
        <f>'6414G-11-01'!A48</f>
        <v>475nm</v>
      </c>
      <c r="C17" s="5">
        <f>'6414G-11-01'!B48</f>
        <v>0.6268187831</v>
      </c>
      <c r="D17" s="5">
        <f>'6414G-11-01'!C48</f>
        <v>0.07895180614</v>
      </c>
      <c r="E17" s="5">
        <f>'6414G-11-01'!D48</f>
        <v>0.7222222222</v>
      </c>
      <c r="F17" s="5">
        <f>'6414G-11-01'!E48</f>
        <v>0.4966931217</v>
      </c>
    </row>
    <row r="18">
      <c r="A18" s="6" t="s">
        <v>12</v>
      </c>
      <c r="B18" s="4" t="str">
        <f>'6414G-11-01'!A49</f>
        <v>550nm</v>
      </c>
      <c r="C18" s="5">
        <f>'6414G-11-01'!B49</f>
        <v>0.756687767</v>
      </c>
      <c r="D18" s="5">
        <f>'6414G-11-01'!C49</f>
        <v>0.04019011148</v>
      </c>
      <c r="E18" s="5">
        <f>'6414G-11-01'!D49</f>
        <v>0.8085224641</v>
      </c>
      <c r="F18" s="5">
        <f>'6414G-11-01'!E49</f>
        <v>0.6869847151</v>
      </c>
    </row>
    <row r="19">
      <c r="A19" s="6" t="s">
        <v>12</v>
      </c>
      <c r="B19" s="4" t="str">
        <f>'6414G-11-01'!A50</f>
        <v>675nm</v>
      </c>
      <c r="C19" s="5">
        <f>'6414G-11-01'!B50</f>
        <v>0.4734462699</v>
      </c>
      <c r="D19" s="5">
        <f>'6414G-11-01'!C50</f>
        <v>0.02997072445</v>
      </c>
      <c r="E19" s="5">
        <f>'6414G-11-01'!D50</f>
        <v>0.5088284969</v>
      </c>
      <c r="F19" s="5">
        <f>'6414G-11-01'!E50</f>
        <v>0.4282972517</v>
      </c>
    </row>
    <row r="20">
      <c r="A20" s="6" t="s">
        <v>13</v>
      </c>
      <c r="B20" s="4" t="str">
        <f>'6414G-11-03'!A48</f>
        <v>475nm</v>
      </c>
      <c r="C20" s="5">
        <f>'6414G-11-03'!B48</f>
        <v>0.5705353998</v>
      </c>
      <c r="D20" s="5">
        <f>'6414G-11-03'!C48</f>
        <v>0.03161115906</v>
      </c>
      <c r="E20" s="5">
        <f>'6414G-11-03'!D48</f>
        <v>0.6138605143</v>
      </c>
      <c r="F20" s="5">
        <f>'6414G-11-03'!E48</f>
        <v>0.5223670306</v>
      </c>
    </row>
    <row r="21">
      <c r="A21" s="6" t="s">
        <v>13</v>
      </c>
      <c r="B21" s="4" t="str">
        <f>'6414G-11-03'!A49</f>
        <v>550nm</v>
      </c>
      <c r="C21" s="5">
        <f>'6414G-11-03'!B49</f>
        <v>0.7195135217</v>
      </c>
      <c r="D21" s="5">
        <f>'6414G-11-03'!C49</f>
        <v>0.01897766276</v>
      </c>
      <c r="E21" s="5">
        <f>'6414G-11-03'!D49</f>
        <v>0.7566085765</v>
      </c>
      <c r="F21" s="5">
        <f>'6414G-11-03'!E49</f>
        <v>0.6937536714</v>
      </c>
    </row>
    <row r="22">
      <c r="A22" s="6" t="s">
        <v>13</v>
      </c>
      <c r="B22" s="4" t="str">
        <f>'6414G-11-03'!A50</f>
        <v>675nm</v>
      </c>
      <c r="C22" s="5">
        <f>'6414G-11-03'!B50</f>
        <v>0.565838698</v>
      </c>
      <c r="D22" s="5">
        <f>'6414G-11-03'!C50</f>
        <v>0.0242871816</v>
      </c>
      <c r="E22" s="5">
        <f>'6414G-11-03'!D50</f>
        <v>0.595881046</v>
      </c>
      <c r="F22" s="5">
        <f>'6414G-11-03'!E50</f>
        <v>0.5208511366</v>
      </c>
    </row>
    <row r="23">
      <c r="A23" s="3" t="s">
        <v>14</v>
      </c>
      <c r="B23" s="4" t="str">
        <f>'6414G-11-04'!A48</f>
        <v>475nm</v>
      </c>
      <c r="C23" s="5">
        <f>'6414G-11-04'!B48</f>
        <v>0.6194429619</v>
      </c>
      <c r="D23" s="5">
        <f>'6414G-11-04'!C48</f>
        <v>0.06266641876</v>
      </c>
      <c r="E23" s="5">
        <f>'6414G-11-04'!D48</f>
        <v>0.6772816225</v>
      </c>
      <c r="F23" s="5">
        <f>'6414G-11-04'!E48</f>
        <v>0.4831880448</v>
      </c>
    </row>
    <row r="24">
      <c r="A24" s="3" t="s">
        <v>14</v>
      </c>
      <c r="B24" s="4" t="str">
        <f>'6414G-11-04'!A49</f>
        <v>550nm</v>
      </c>
      <c r="C24" s="5">
        <f>'6414G-11-04'!B49</f>
        <v>0.7727703614</v>
      </c>
      <c r="D24" s="5">
        <f>'6414G-11-04'!C49</f>
        <v>0.02270326624</v>
      </c>
      <c r="E24" s="5">
        <f>'6414G-11-04'!D49</f>
        <v>0.8015657934</v>
      </c>
      <c r="F24" s="5">
        <f>'6414G-11-04'!E49</f>
        <v>0.7415437117</v>
      </c>
    </row>
    <row r="25">
      <c r="A25" s="3" t="s">
        <v>14</v>
      </c>
      <c r="B25" s="4" t="str">
        <f>'6414G-11-04'!A50</f>
        <v>675nm</v>
      </c>
      <c r="C25" s="5">
        <f>'6414G-11-04'!B50</f>
        <v>0.574419179</v>
      </c>
      <c r="D25" s="5">
        <f>'6414G-11-04'!C50</f>
        <v>0.02498063096</v>
      </c>
      <c r="E25" s="5">
        <f>'6414G-11-04'!D50</f>
        <v>0.6107881689</v>
      </c>
      <c r="F25" s="5">
        <f>'6414G-11-04'!E50</f>
        <v>0.5490682168</v>
      </c>
    </row>
    <row r="26">
      <c r="A26" s="6" t="s">
        <v>15</v>
      </c>
      <c r="B26" s="4" t="str">
        <f>'6414G-11-05'!A48</f>
        <v>475nm</v>
      </c>
      <c r="C26" s="5">
        <f>'6414G-11-05'!B48</f>
        <v>0.5521027803</v>
      </c>
      <c r="D26" s="5">
        <f>'6414G-11-05'!C48</f>
        <v>0.06505962062</v>
      </c>
      <c r="E26" s="5">
        <f>'6414G-11-05'!D48</f>
        <v>0.6455284553</v>
      </c>
      <c r="F26" s="5">
        <f>'6414G-11-05'!E48</f>
        <v>0.4699186992</v>
      </c>
    </row>
    <row r="27">
      <c r="A27" s="6" t="s">
        <v>15</v>
      </c>
      <c r="B27" s="4" t="str">
        <f>'6414G-11-05'!A49</f>
        <v>550nm</v>
      </c>
      <c r="C27" s="5">
        <f>'6414G-11-05'!B49</f>
        <v>0.7137870855</v>
      </c>
      <c r="D27" s="5">
        <f>'6414G-11-05'!C49</f>
        <v>0.04472116694</v>
      </c>
      <c r="E27" s="5">
        <f>'6414G-11-05'!D49</f>
        <v>0.7842495637</v>
      </c>
      <c r="F27" s="5">
        <f>'6414G-11-05'!E49</f>
        <v>0.6485602094</v>
      </c>
    </row>
    <row r="28">
      <c r="A28" s="6" t="s">
        <v>15</v>
      </c>
      <c r="B28" s="4" t="str">
        <f>'6414G-11-05'!A50</f>
        <v>675nm</v>
      </c>
      <c r="C28" s="5">
        <f>'6414G-11-05'!B50</f>
        <v>0.5038348474</v>
      </c>
      <c r="D28" s="5">
        <f>'6414G-11-05'!C50</f>
        <v>0.02981880961</v>
      </c>
      <c r="E28" s="5">
        <f>'6414G-11-05'!D50</f>
        <v>0.53292222</v>
      </c>
      <c r="F28" s="5">
        <f>'6414G-11-05'!E50</f>
        <v>0.445096479</v>
      </c>
    </row>
    <row r="29">
      <c r="A29" s="3" t="s">
        <v>16</v>
      </c>
      <c r="B29" s="4" t="str">
        <f>'6414R-07-02 QC'!A48</f>
        <v>700nm</v>
      </c>
      <c r="C29" s="5">
        <f>'6414R-07-02 QC'!B48</f>
        <v>0.8363046192</v>
      </c>
      <c r="D29" s="5">
        <f>'6414R-07-02 QC'!C48</f>
        <v>0.03142676967</v>
      </c>
      <c r="E29" s="5">
        <f>'6414R-07-02 QC'!D48</f>
        <v>0.882247191</v>
      </c>
      <c r="F29" s="5">
        <f>'6414R-07-02 QC'!E48</f>
        <v>0.7887640449</v>
      </c>
    </row>
    <row r="30">
      <c r="A30" s="3" t="s">
        <v>16</v>
      </c>
      <c r="B30" s="4" t="str">
        <f>'6414R-07-02 QC'!A49</f>
        <v>825nm</v>
      </c>
      <c r="C30" s="5">
        <f>'6414R-07-02 QC'!B49</f>
        <v>0.8365697898</v>
      </c>
      <c r="D30" s="5">
        <f>'6414R-07-02 QC'!C49</f>
        <v>0.01079841983</v>
      </c>
      <c r="E30" s="5">
        <f>'6414R-07-02 QC'!D49</f>
        <v>0.8546103245</v>
      </c>
      <c r="F30" s="5">
        <f>'6414R-07-02 QC'!E49</f>
        <v>0.8180956628</v>
      </c>
    </row>
    <row r="31">
      <c r="A31" s="3" t="s">
        <v>16</v>
      </c>
      <c r="B31" s="4" t="str">
        <f>'6414R-07-02 QC'!A50</f>
        <v>925nm</v>
      </c>
      <c r="C31" s="5">
        <f>'6414R-07-02 QC'!B50</f>
        <v>0.6575763693</v>
      </c>
      <c r="D31" s="5">
        <f>'6414R-07-02 QC'!C50</f>
        <v>0.009366313937</v>
      </c>
      <c r="E31" s="5">
        <f>'6414R-07-02 QC'!D50</f>
        <v>0.675803776</v>
      </c>
      <c r="F31" s="5">
        <f>'6414R-07-02 QC'!E50</f>
        <v>0.6434157516</v>
      </c>
    </row>
    <row r="32">
      <c r="A32" s="7" t="s">
        <v>17</v>
      </c>
      <c r="B32" s="4" t="str">
        <f>'6414R-04-01'!A48</f>
        <v>700nm</v>
      </c>
      <c r="C32" s="5">
        <f>'6414R-04-01'!B48</f>
        <v>0.856791446</v>
      </c>
      <c r="D32" s="5">
        <f>'6414R-04-01'!C48</f>
        <v>0.03481672162</v>
      </c>
      <c r="E32" s="5">
        <f>'6414R-04-01'!D48</f>
        <v>0.8886805928</v>
      </c>
      <c r="F32" s="5">
        <f>'6414R-04-01'!E48</f>
        <v>0.7824495626</v>
      </c>
    </row>
    <row r="33">
      <c r="A33" s="7" t="s">
        <v>17</v>
      </c>
      <c r="B33" s="4" t="str">
        <f>'6414R-04-01'!A49</f>
        <v>825nm</v>
      </c>
      <c r="C33" s="5">
        <f>'6414R-04-01'!B49</f>
        <v>0.8415429444</v>
      </c>
      <c r="D33" s="5">
        <f>'6414R-04-01'!C49</f>
        <v>0.03867212081</v>
      </c>
      <c r="E33" s="5">
        <f>'6414R-04-01'!D49</f>
        <v>0.8895518246</v>
      </c>
      <c r="F33" s="5">
        <f>'6414R-04-01'!E49</f>
        <v>0.7761898155</v>
      </c>
    </row>
    <row r="34">
      <c r="A34" s="7" t="s">
        <v>17</v>
      </c>
      <c r="B34" s="4" t="str">
        <f>'6414R-04-01'!A50</f>
        <v>925nm</v>
      </c>
      <c r="C34" s="5">
        <f>'6414R-04-01'!B50</f>
        <v>0.6504506239</v>
      </c>
      <c r="D34" s="5">
        <f>'6414R-04-01'!C50</f>
        <v>0.04175833199</v>
      </c>
      <c r="E34" s="5">
        <f>'6414R-04-01'!D50</f>
        <v>0.7013628128</v>
      </c>
      <c r="F34" s="5">
        <f>'6414R-04-01'!E50</f>
        <v>0.589895754</v>
      </c>
    </row>
    <row r="35">
      <c r="A35" s="6" t="s">
        <v>18</v>
      </c>
      <c r="B35" s="4" t="str">
        <f>'6414R-06-02'!A48</f>
        <v>700nm</v>
      </c>
      <c r="C35" s="5">
        <f>'6414R-06-02'!B48</f>
        <v>0.8465396486</v>
      </c>
      <c r="D35" s="5">
        <f>'6414R-06-02'!C48</f>
        <v>0.01697588583</v>
      </c>
      <c r="E35" s="5">
        <f>'6414R-06-02'!D48</f>
        <v>0.8680555556</v>
      </c>
      <c r="F35" s="5">
        <f>'6414R-06-02'!E48</f>
        <v>0.8181980057</v>
      </c>
    </row>
    <row r="36">
      <c r="A36" s="6" t="s">
        <v>18</v>
      </c>
      <c r="B36" s="4" t="str">
        <f>'6414R-06-02'!A49</f>
        <v>825nm</v>
      </c>
      <c r="C36" s="5">
        <f>'6414R-06-02'!B49</f>
        <v>0.8528931941</v>
      </c>
      <c r="D36" s="5">
        <f>'6414R-06-02'!C49</f>
        <v>0.008876793669</v>
      </c>
      <c r="E36" s="5">
        <f>'6414R-06-02'!D49</f>
        <v>0.8651364179</v>
      </c>
      <c r="F36" s="5">
        <f>'6414R-06-02'!E49</f>
        <v>0.8432096367</v>
      </c>
    </row>
    <row r="37">
      <c r="A37" s="6" t="s">
        <v>18</v>
      </c>
      <c r="B37" s="4" t="str">
        <f>'6414R-06-02'!A50</f>
        <v>925nm</v>
      </c>
      <c r="C37" s="5">
        <f>'6414R-06-02'!B50</f>
        <v>0.6816040144</v>
      </c>
      <c r="D37" s="5">
        <f>'6414R-06-02'!C50</f>
        <v>0.008904147337</v>
      </c>
      <c r="E37" s="5">
        <f>'6414R-06-02'!D50</f>
        <v>0.6920047263</v>
      </c>
      <c r="F37" s="5">
        <f>'6414R-06-02'!E50</f>
        <v>0.6696862282</v>
      </c>
    </row>
    <row r="38">
      <c r="A38" s="6" t="s">
        <v>19</v>
      </c>
      <c r="B38" s="4" t="str">
        <f>'6414R-06-03'!A48</f>
        <v>700nm</v>
      </c>
      <c r="C38" s="5">
        <f>'6414R-06-03'!B48</f>
        <v>0.87608662</v>
      </c>
      <c r="D38" s="5">
        <f>'6414R-06-03'!C48</f>
        <v>0.01724859604</v>
      </c>
      <c r="E38" s="5">
        <f>'6414R-06-03'!D48</f>
        <v>0.8956095807</v>
      </c>
      <c r="F38" s="5">
        <f>'6414R-06-03'!E48</f>
        <v>0.8412348897</v>
      </c>
    </row>
    <row r="39">
      <c r="A39" s="6" t="s">
        <v>19</v>
      </c>
      <c r="B39" s="4" t="str">
        <f>'6414R-06-03'!A49</f>
        <v>825nm</v>
      </c>
      <c r="C39" s="5">
        <f>'6414R-06-03'!B49</f>
        <v>0.8599078255</v>
      </c>
      <c r="D39" s="5">
        <f>'6414R-06-03'!C49</f>
        <v>0.008739708651</v>
      </c>
      <c r="E39" s="5">
        <f>'6414R-06-03'!D49</f>
        <v>0.8718013046</v>
      </c>
      <c r="F39" s="5">
        <f>'6414R-06-03'!E49</f>
        <v>0.8474103808</v>
      </c>
    </row>
    <row r="40">
      <c r="A40" s="6" t="s">
        <v>19</v>
      </c>
      <c r="B40" s="4" t="str">
        <f>'6414R-06-03'!A50</f>
        <v>925nm</v>
      </c>
      <c r="C40" s="5">
        <f>'6414R-06-03'!B50</f>
        <v>0.6813029054</v>
      </c>
      <c r="D40" s="5">
        <f>'6414R-06-03'!C50</f>
        <v>0.01874999126</v>
      </c>
      <c r="E40" s="5">
        <f>'6414R-06-03'!D50</f>
        <v>0.6989416739</v>
      </c>
      <c r="F40" s="5">
        <f>'6414R-06-03'!E50</f>
        <v>0.647469734</v>
      </c>
    </row>
    <row r="41">
      <c r="A41" s="6" t="s">
        <v>20</v>
      </c>
      <c r="B41" s="4" t="str">
        <f>'6414R-07-01'!A48</f>
        <v>700nm</v>
      </c>
      <c r="C41" s="5">
        <f>'6414R-07-01'!B48</f>
        <v>0.7738439843</v>
      </c>
      <c r="D41" s="5">
        <f>'6414R-07-01'!C48</f>
        <v>0.029673324</v>
      </c>
      <c r="E41" s="5">
        <f>'6414R-07-01'!D48</f>
        <v>0.8216432866</v>
      </c>
      <c r="F41" s="5">
        <f>'6414R-07-01'!E48</f>
        <v>0.7356936094</v>
      </c>
    </row>
    <row r="42">
      <c r="A42" s="6" t="s">
        <v>20</v>
      </c>
      <c r="B42" s="4" t="str">
        <f>'6414R-07-01'!A49</f>
        <v>825nm</v>
      </c>
      <c r="C42" s="5">
        <f>'6414R-07-01'!B49</f>
        <v>0.8326308021</v>
      </c>
      <c r="D42" s="5">
        <f>'6414R-07-01'!C49</f>
        <v>0.02187350892</v>
      </c>
      <c r="E42" s="5">
        <f>'6414R-07-01'!D49</f>
        <v>0.8605930908</v>
      </c>
      <c r="F42" s="5">
        <f>'6414R-07-01'!E49</f>
        <v>0.8025068786</v>
      </c>
    </row>
    <row r="43">
      <c r="A43" s="6" t="s">
        <v>20</v>
      </c>
      <c r="B43" s="4" t="str">
        <f>'6414R-07-01'!A50</f>
        <v>925nm</v>
      </c>
      <c r="C43" s="5">
        <f>'6414R-07-01'!B50</f>
        <v>0.680886391</v>
      </c>
      <c r="D43" s="5">
        <f>'6414R-07-01'!C50</f>
        <v>0.02312754519</v>
      </c>
      <c r="E43" s="5">
        <f>'6414R-07-01'!D50</f>
        <v>0.7132914883</v>
      </c>
      <c r="F43" s="5">
        <f>'6414R-07-01'!E50</f>
        <v>0.6482916196</v>
      </c>
    </row>
    <row r="44">
      <c r="A44" s="6" t="s">
        <v>21</v>
      </c>
      <c r="B44" s="4" t="str">
        <f>'6414R-03-03'!A48</f>
        <v>700nm</v>
      </c>
      <c r="C44" s="5">
        <f>'6414R-03-03'!B48</f>
        <v>0.8505837836</v>
      </c>
      <c r="D44" s="5">
        <f>'6414R-03-03'!C48</f>
        <v>0.03725515531</v>
      </c>
      <c r="E44" s="5">
        <f>'6414R-03-03'!D48</f>
        <v>0.8923693316</v>
      </c>
      <c r="F44" s="5">
        <f>'6414R-03-03'!E48</f>
        <v>0.7785467128</v>
      </c>
    </row>
    <row r="45">
      <c r="A45" s="6" t="s">
        <v>21</v>
      </c>
      <c r="B45" s="4" t="str">
        <f>'6414R-03-03'!A49</f>
        <v>825nm</v>
      </c>
      <c r="C45" s="5">
        <f>'6414R-03-03'!B49</f>
        <v>0.8567098184</v>
      </c>
      <c r="D45" s="5">
        <f>'6414R-03-03'!C49</f>
        <v>0.01565967313</v>
      </c>
      <c r="E45" s="5">
        <f>'6414R-03-03'!D49</f>
        <v>0.886787667</v>
      </c>
      <c r="F45" s="5">
        <f>'6414R-03-03'!E49</f>
        <v>0.8376078011</v>
      </c>
    </row>
    <row r="46">
      <c r="A46" s="6" t="s">
        <v>21</v>
      </c>
      <c r="B46" s="4" t="str">
        <f>'6414R-03-03'!A50</f>
        <v>925nm</v>
      </c>
      <c r="C46" s="5">
        <f>'6414R-03-03'!B50</f>
        <v>0.6912118235</v>
      </c>
      <c r="D46" s="5">
        <f>'6414R-03-03'!C50</f>
        <v>0.02023816117</v>
      </c>
      <c r="E46" s="5">
        <f>'6414R-03-03'!D50</f>
        <v>0.7322134257</v>
      </c>
      <c r="F46" s="5">
        <f>'6414R-03-03'!E50</f>
        <v>0.6694333937</v>
      </c>
    </row>
    <row r="47">
      <c r="A47" s="6" t="s">
        <v>22</v>
      </c>
      <c r="B47" s="4" t="str">
        <f>'6414R-06-04'!A48</f>
        <v>700nm</v>
      </c>
      <c r="C47" s="5">
        <f>'6414R-06-04'!B48</f>
        <v>0.8777516494</v>
      </c>
      <c r="D47" s="5">
        <f>'6414R-06-04'!C48</f>
        <v>0.01446265865</v>
      </c>
      <c r="E47" s="5">
        <f>'6414R-06-04'!D48</f>
        <v>0.9107387811</v>
      </c>
      <c r="F47" s="5">
        <f>'6414R-06-04'!E48</f>
        <v>0.8617479914</v>
      </c>
    </row>
    <row r="48">
      <c r="A48" s="6" t="s">
        <v>22</v>
      </c>
      <c r="B48" s="4" t="str">
        <f>'6414R-06-04'!A49</f>
        <v>825nm</v>
      </c>
      <c r="C48" s="5">
        <f>'6414R-06-04'!B49</f>
        <v>0.8877399937</v>
      </c>
      <c r="D48" s="5">
        <f>'6414R-06-04'!C49</f>
        <v>0.01276298486</v>
      </c>
      <c r="E48" s="5">
        <f>'6414R-06-04'!D49</f>
        <v>0.9024976334</v>
      </c>
      <c r="F48" s="5">
        <f>'6414R-06-04'!E49</f>
        <v>0.8666715212</v>
      </c>
    </row>
    <row r="49">
      <c r="A49" s="6" t="s">
        <v>22</v>
      </c>
      <c r="B49" s="4" t="str">
        <f>'6414R-06-04'!A50</f>
        <v>925nm</v>
      </c>
      <c r="C49" s="5">
        <f>'6414R-06-04'!B50</f>
        <v>0.7175591528</v>
      </c>
      <c r="D49" s="5">
        <f>'6414R-06-04'!C50</f>
        <v>0.0176331129</v>
      </c>
      <c r="E49" s="5">
        <f>'6414R-06-04'!D50</f>
        <v>0.7417408092</v>
      </c>
      <c r="F49" s="5">
        <f>'6414R-06-04'!E50</f>
        <v>0.6878721192</v>
      </c>
    </row>
    <row r="50">
      <c r="A50" s="6" t="s">
        <v>23</v>
      </c>
      <c r="B50" s="4" t="str">
        <f>'6414R-05-03'!A48</f>
        <v>700nm</v>
      </c>
      <c r="C50" s="5">
        <f>'6414R-05-03'!B48</f>
        <v>0.8621988703</v>
      </c>
      <c r="D50" s="5">
        <f>'6414R-05-03'!C48</f>
        <v>0.007598232982</v>
      </c>
      <c r="E50" s="5">
        <f>'6414R-05-03'!D48</f>
        <v>0.871654392</v>
      </c>
      <c r="F50" s="5">
        <f>'6414R-05-03'!E48</f>
        <v>0.8532423208</v>
      </c>
    </row>
    <row r="51">
      <c r="A51" s="6" t="s">
        <v>23</v>
      </c>
      <c r="B51" s="4" t="str">
        <f>'6414R-05-03'!A49</f>
        <v>825nm</v>
      </c>
      <c r="C51" s="5">
        <f>'6414R-05-03'!B49</f>
        <v>0.8892342705</v>
      </c>
      <c r="D51" s="5">
        <f>'6414R-05-03'!C49</f>
        <v>0.01812322429</v>
      </c>
      <c r="E51" s="5">
        <f>'6414R-05-03'!D49</f>
        <v>0.9100496794</v>
      </c>
      <c r="F51" s="5">
        <f>'6414R-05-03'!E49</f>
        <v>0.8577336183</v>
      </c>
    </row>
    <row r="52">
      <c r="A52" s="6" t="s">
        <v>23</v>
      </c>
      <c r="B52" s="4" t="str">
        <f>'6414R-05-03'!A50</f>
        <v>925nm</v>
      </c>
      <c r="C52" s="5">
        <f>'6414R-05-03'!B50</f>
        <v>0.7536623313</v>
      </c>
      <c r="D52" s="5">
        <f>'6414R-05-03'!C50</f>
        <v>0.01993697677</v>
      </c>
      <c r="E52" s="5">
        <f>'6414R-05-03'!D50</f>
        <v>0.7766939375</v>
      </c>
      <c r="F52" s="5">
        <f>'6414R-05-03'!E50</f>
        <v>0.7192678834</v>
      </c>
    </row>
    <row r="53">
      <c r="A53" s="6" t="s">
        <v>24</v>
      </c>
      <c r="B53" s="4" t="str">
        <f>'6414R-06-01'!A48</f>
        <v>700nm</v>
      </c>
      <c r="C53" s="5">
        <f>'6414R-06-01'!B48</f>
        <v>0.8323565052</v>
      </c>
      <c r="D53" s="5">
        <f>'6414R-06-01'!C48</f>
        <v>0.01939469665</v>
      </c>
      <c r="E53" s="5">
        <f>'6414R-06-01'!D48</f>
        <v>0.8559982195</v>
      </c>
      <c r="F53" s="5">
        <f>'6414R-06-01'!E48</f>
        <v>0.7927887826</v>
      </c>
    </row>
    <row r="54">
      <c r="A54" s="6" t="s">
        <v>24</v>
      </c>
      <c r="B54" s="4" t="str">
        <f>'6414R-06-01'!A49</f>
        <v>825nm</v>
      </c>
      <c r="C54" s="5">
        <f>'6414R-06-01'!B49</f>
        <v>0.7915217522</v>
      </c>
      <c r="D54" s="5">
        <f>'6414R-06-01'!C49</f>
        <v>0.01248707592</v>
      </c>
      <c r="E54" s="5">
        <f>'6414R-06-01'!D49</f>
        <v>0.8108744752</v>
      </c>
      <c r="F54" s="5">
        <f>'6414R-06-01'!E49</f>
        <v>0.77498649</v>
      </c>
    </row>
    <row r="55">
      <c r="A55" s="6" t="s">
        <v>24</v>
      </c>
      <c r="B55" s="4" t="str">
        <f>'6414R-06-01'!A50</f>
        <v>925nm</v>
      </c>
      <c r="C55" s="5">
        <f>'6414R-06-01'!B50</f>
        <v>0.6119291437</v>
      </c>
      <c r="D55" s="5">
        <f>'6414R-06-01'!C50</f>
        <v>0.0142163631</v>
      </c>
      <c r="E55" s="5">
        <f>'6414R-06-01'!D50</f>
        <v>0.6284500505</v>
      </c>
      <c r="F55" s="5">
        <f>'6414R-06-01'!E50</f>
        <v>0.5883278482</v>
      </c>
    </row>
    <row r="56">
      <c r="A56" s="6" t="s">
        <v>25</v>
      </c>
      <c r="B56" s="4" t="str">
        <f>'6414B-03-03 QC'!A125</f>
        <v>375nm</v>
      </c>
      <c r="C56" s="5">
        <f>'6414B-03-03 QC'!B125</f>
        <v>0.6715417428</v>
      </c>
      <c r="D56" s="5">
        <f>'6414B-03-03 QC'!C125</f>
        <v>0.03162494313</v>
      </c>
      <c r="E56" s="5">
        <f>'6414B-03-03 QC'!D125</f>
        <v>0.7148080439</v>
      </c>
      <c r="F56" s="5">
        <f>'6414B-03-03 QC'!E125</f>
        <v>0.6270566728</v>
      </c>
      <c r="G56" s="4">
        <f>'6414B-03-03 QC'!F125</f>
        <v>25</v>
      </c>
    </row>
    <row r="57">
      <c r="A57" s="6" t="s">
        <v>25</v>
      </c>
      <c r="B57" s="4" t="str">
        <f>'6414B-03-03 QC'!A129</f>
        <v>425nm</v>
      </c>
      <c r="C57" s="5">
        <f>'6414B-03-03 QC'!B129</f>
        <v>0.7483321831</v>
      </c>
      <c r="D57" s="5">
        <f>'6414B-03-03 QC'!C129</f>
        <v>0.02326571129</v>
      </c>
      <c r="E57" s="5">
        <f>'6414B-03-03 QC'!D129</f>
        <v>0.7763975155</v>
      </c>
      <c r="F57" s="5">
        <f>'6414B-03-03 QC'!E129</f>
        <v>0.7060041408</v>
      </c>
      <c r="G57" s="4">
        <f>'6414B-03-03 QC'!F129</f>
        <v>25</v>
      </c>
    </row>
    <row r="58">
      <c r="A58" s="6" t="s">
        <v>25</v>
      </c>
      <c r="B58" s="4" t="str">
        <f>'6414B-03-03 QC'!A130</f>
        <v>475nm</v>
      </c>
      <c r="C58" s="5">
        <f>'6414B-03-03 QC'!B130</f>
        <v>0.5309790822</v>
      </c>
      <c r="D58" s="5">
        <f>'6414B-03-03 QC'!C130</f>
        <v>0.0122725899</v>
      </c>
      <c r="E58" s="5">
        <f>'6414B-03-03 QC'!D130</f>
        <v>0.5476020043</v>
      </c>
      <c r="F58" s="5">
        <f>'6414B-03-03 QC'!E130</f>
        <v>0.5139584825</v>
      </c>
      <c r="G58" s="4">
        <f>'6414B-03-03 QC'!F130</f>
        <v>25</v>
      </c>
    </row>
    <row r="59">
      <c r="A59" s="6" t="s">
        <v>26</v>
      </c>
      <c r="B59" s="4" t="str">
        <f>'6414B-09-01'!A125</f>
        <v>375nm</v>
      </c>
      <c r="C59" s="5">
        <f>'6414B-09-01'!B125</f>
        <v>0.6668629761</v>
      </c>
      <c r="D59" s="5">
        <f>'6414B-09-01'!C125</f>
        <v>0.02243731237</v>
      </c>
      <c r="E59" s="5">
        <f>'6414B-09-01'!D125</f>
        <v>0.6978798587</v>
      </c>
      <c r="F59" s="5">
        <f>'6414B-09-01'!E125</f>
        <v>0.6325088339</v>
      </c>
      <c r="G59" s="4">
        <f>'6414B-09-01'!F125</f>
        <v>25</v>
      </c>
    </row>
    <row r="60">
      <c r="A60" s="6" t="s">
        <v>26</v>
      </c>
      <c r="B60" s="4" t="str">
        <f>'6414B-09-01'!A129</f>
        <v>425nm</v>
      </c>
      <c r="C60" s="5">
        <f>'6414B-09-01'!B129</f>
        <v>0.7616888025</v>
      </c>
      <c r="D60" s="5">
        <f>'6414B-09-01'!C129</f>
        <v>0.02863885469</v>
      </c>
      <c r="E60" s="5">
        <f>'6414B-09-01'!D129</f>
        <v>0.8027210884</v>
      </c>
      <c r="F60" s="5">
        <f>'6414B-09-01'!E129</f>
        <v>0.7055393586</v>
      </c>
      <c r="G60" s="4">
        <f>'6414B-09-01'!F129</f>
        <v>25</v>
      </c>
    </row>
    <row r="61">
      <c r="A61" s="6" t="s">
        <v>26</v>
      </c>
      <c r="B61" s="4" t="str">
        <f>'6414B-09-01'!A130</f>
        <v>475nm</v>
      </c>
      <c r="C61" s="5">
        <f>'6414B-09-01'!B130</f>
        <v>0.5758084368</v>
      </c>
      <c r="D61" s="5">
        <f>'6414B-09-01'!C130</f>
        <v>0.02885508315</v>
      </c>
      <c r="E61" s="5">
        <f>'6414B-09-01'!D130</f>
        <v>0.6109432696</v>
      </c>
      <c r="F61" s="5">
        <f>'6414B-09-01'!E130</f>
        <v>0.5236656596</v>
      </c>
      <c r="G61" s="4">
        <f>'6414B-09-01'!F130</f>
        <v>25</v>
      </c>
    </row>
    <row r="62">
      <c r="A62" s="6" t="s">
        <v>27</v>
      </c>
      <c r="B62" s="4" t="str">
        <f>'6414B-13-03'!A125</f>
        <v>375nm</v>
      </c>
      <c r="C62" s="5">
        <f>'6414B-13-03'!B125</f>
        <v>0.6840077071</v>
      </c>
      <c r="D62" s="5">
        <f>'6414B-13-03'!C125</f>
        <v>0.02631310267</v>
      </c>
      <c r="E62" s="5">
        <f>'6414B-13-03'!D125</f>
        <v>0.7244701349</v>
      </c>
      <c r="F62" s="5">
        <f>'6414B-13-03'!E125</f>
        <v>0.6377649326</v>
      </c>
      <c r="G62" s="4">
        <f>'6414B-13-03'!F125</f>
        <v>25</v>
      </c>
    </row>
    <row r="63">
      <c r="A63" s="6" t="s">
        <v>27</v>
      </c>
      <c r="B63" s="4" t="str">
        <f>'6414B-13-03'!A129</f>
        <v>425nm</v>
      </c>
      <c r="C63" s="5">
        <f>'6414B-13-03'!B129</f>
        <v>0.7108509398</v>
      </c>
      <c r="D63" s="5">
        <f>'6414B-13-03'!C129</f>
        <v>0.04254830759</v>
      </c>
      <c r="E63" s="5">
        <f>'6414B-13-03'!D129</f>
        <v>0.7618086395</v>
      </c>
      <c r="F63" s="5">
        <f>'6414B-13-03'!E129</f>
        <v>0.6253532499</v>
      </c>
      <c r="G63" s="4">
        <f>'6414B-13-03'!F129</f>
        <v>25</v>
      </c>
    </row>
    <row r="64">
      <c r="A64" s="6" t="s">
        <v>27</v>
      </c>
      <c r="B64" s="4" t="str">
        <f>'6414B-13-03'!A130</f>
        <v>475nm</v>
      </c>
      <c r="C64" s="5">
        <f>'6414B-13-03'!B130</f>
        <v>0.5056123702</v>
      </c>
      <c r="D64" s="5">
        <f>'6414B-13-03'!C130</f>
        <v>0.03940651638</v>
      </c>
      <c r="E64" s="5">
        <f>'6414B-13-03'!D130</f>
        <v>0.5479546711</v>
      </c>
      <c r="F64" s="5">
        <f>'6414B-13-03'!E130</f>
        <v>0.4311774461</v>
      </c>
      <c r="G64" s="4">
        <f>'6414B-13-03'!F130</f>
        <v>25</v>
      </c>
    </row>
    <row r="65">
      <c r="A65" s="6" t="s">
        <v>28</v>
      </c>
      <c r="B65" s="4" t="str">
        <f>'6414B-03-02'!A125</f>
        <v>375nm</v>
      </c>
      <c r="C65" s="5">
        <f>'6414B-03-02'!B125</f>
        <v>0.5500588928</v>
      </c>
      <c r="D65" s="5">
        <f>'6414B-03-02'!C125</f>
        <v>0.02623541061</v>
      </c>
      <c r="E65" s="5">
        <f>'6414B-03-02'!D125</f>
        <v>0.5883392226</v>
      </c>
      <c r="F65" s="5">
        <f>'6414B-03-02'!E125</f>
        <v>0.5212014134</v>
      </c>
      <c r="G65" s="4">
        <f>'6414B-03-02'!F125</f>
        <v>25</v>
      </c>
    </row>
    <row r="66">
      <c r="A66" s="6" t="s">
        <v>28</v>
      </c>
      <c r="B66" s="4" t="str">
        <f>'6414B-03-02'!A129</f>
        <v>425nm</v>
      </c>
      <c r="C66" s="5">
        <f>'6414B-03-02'!B129</f>
        <v>0.7064308965</v>
      </c>
      <c r="D66" s="5">
        <f>'6414B-03-02'!C129</f>
        <v>0.05170633933</v>
      </c>
      <c r="E66" s="5">
        <f>'6414B-03-02'!D129</f>
        <v>0.7798891528</v>
      </c>
      <c r="F66" s="5">
        <f>'6414B-03-02'!E129</f>
        <v>0.613618369</v>
      </c>
      <c r="G66" s="4">
        <f>'6414B-03-02'!F129</f>
        <v>25</v>
      </c>
    </row>
    <row r="67">
      <c r="A67" s="6" t="s">
        <v>28</v>
      </c>
      <c r="B67" s="4" t="str">
        <f>'6414B-03-02'!A130</f>
        <v>475nm</v>
      </c>
      <c r="C67" s="5">
        <f>'6414B-03-02'!B130</f>
        <v>0.5178618782</v>
      </c>
      <c r="D67" s="5">
        <f>'6414B-03-02'!C130</f>
        <v>0.04409723807</v>
      </c>
      <c r="E67" s="5">
        <f>'6414B-03-02'!D130</f>
        <v>0.5884759632</v>
      </c>
      <c r="F67" s="5">
        <f>'6414B-03-02'!E130</f>
        <v>0.4384589158</v>
      </c>
      <c r="G67" s="4">
        <f>'6414B-03-02'!F130</f>
        <v>25</v>
      </c>
    </row>
    <row r="68">
      <c r="A68" s="6" t="s">
        <v>29</v>
      </c>
      <c r="B68" s="4" t="str">
        <f>'6414B-09-02'!A125</f>
        <v>375nm</v>
      </c>
      <c r="C68" s="5">
        <f>'6414B-09-02'!B125</f>
        <v>0.6715657456</v>
      </c>
      <c r="D68" s="5">
        <f>'6414B-09-02'!C125</f>
        <v>0.0258270225</v>
      </c>
      <c r="E68" s="5">
        <f>'6414B-09-02'!D125</f>
        <v>0.7125220459</v>
      </c>
      <c r="F68" s="5">
        <f>'6414B-09-02'!E125</f>
        <v>0.6261022928</v>
      </c>
      <c r="G68" s="4">
        <f>'6414B-09-02'!F125</f>
        <v>25</v>
      </c>
    </row>
    <row r="69">
      <c r="A69" s="6" t="s">
        <v>29</v>
      </c>
      <c r="B69" s="4" t="str">
        <f>'6414B-09-02'!A129</f>
        <v>425nm</v>
      </c>
      <c r="C69" s="5">
        <f>'6414B-09-02'!B129</f>
        <v>0.7726704807</v>
      </c>
      <c r="D69" s="5">
        <f>'6414B-09-02'!C129</f>
        <v>0.01972775695</v>
      </c>
      <c r="E69" s="5">
        <f>'6414B-09-02'!D129</f>
        <v>0.7950286052</v>
      </c>
      <c r="F69" s="5">
        <f>'6414B-09-02'!E129</f>
        <v>0.731899783</v>
      </c>
      <c r="G69" s="4">
        <f>'6414B-09-02'!F129</f>
        <v>25</v>
      </c>
    </row>
    <row r="70">
      <c r="A70" s="6" t="s">
        <v>29</v>
      </c>
      <c r="B70" s="4" t="str">
        <f>'6414B-09-02'!A130</f>
        <v>475nm</v>
      </c>
      <c r="C70" s="5">
        <f>'6414B-09-02'!B130</f>
        <v>0.6093629387</v>
      </c>
      <c r="D70" s="5">
        <f>'6414B-09-02'!C130</f>
        <v>0.01673567957</v>
      </c>
      <c r="E70" s="5">
        <f>'6414B-09-02'!D130</f>
        <v>0.6272987331</v>
      </c>
      <c r="F70" s="5">
        <f>'6414B-09-02'!E130</f>
        <v>0.5728102438</v>
      </c>
      <c r="G70" s="4">
        <f>'6414B-09-02'!F130</f>
        <v>25</v>
      </c>
    </row>
    <row r="71">
      <c r="A71" s="6" t="s">
        <v>30</v>
      </c>
      <c r="B71" s="4" t="str">
        <f>'6414B-01-02'!A125</f>
        <v>375nm</v>
      </c>
      <c r="C71" s="5">
        <f>'6414B-01-02'!B125</f>
        <v>0.6703834116</v>
      </c>
      <c r="D71" s="5">
        <f>'6414B-01-02'!C125</f>
        <v>0.02323639841</v>
      </c>
      <c r="E71" s="5">
        <f>'6414B-01-02'!D125</f>
        <v>0.7007042254</v>
      </c>
      <c r="F71" s="5">
        <f>'6414B-01-02'!E125</f>
        <v>0.6267605634</v>
      </c>
      <c r="G71" s="4">
        <f>'6414B-01-02'!F125</f>
        <v>25</v>
      </c>
    </row>
    <row r="72">
      <c r="A72" s="6" t="s">
        <v>30</v>
      </c>
      <c r="B72" s="4" t="str">
        <f>'6414B-01-02'!A129</f>
        <v>425nm</v>
      </c>
      <c r="C72" s="5">
        <f>'6414B-01-02'!B129</f>
        <v>0.7308888889</v>
      </c>
      <c r="D72" s="5">
        <f>'6414B-01-02'!C129</f>
        <v>0.02015219867</v>
      </c>
      <c r="E72" s="5">
        <f>'6414B-01-02'!D129</f>
        <v>0.764</v>
      </c>
      <c r="F72" s="5">
        <f>'6414B-01-02'!E129</f>
        <v>0.7</v>
      </c>
      <c r="G72" s="4">
        <f>'6414B-01-02'!F129</f>
        <v>25</v>
      </c>
    </row>
    <row r="73">
      <c r="A73" s="6" t="s">
        <v>30</v>
      </c>
      <c r="B73" s="4" t="str">
        <f>'6414B-01-02'!A130</f>
        <v>475nm</v>
      </c>
      <c r="C73" s="5">
        <f>'6414B-01-02'!B130</f>
        <v>0.5782916764</v>
      </c>
      <c r="D73" s="5">
        <f>'6414B-01-02'!C130</f>
        <v>0.02302908773</v>
      </c>
      <c r="E73" s="5">
        <f>'6414B-01-02'!D130</f>
        <v>0.6033637001</v>
      </c>
      <c r="F73" s="5">
        <f>'6414B-01-02'!E130</f>
        <v>0.5374912404</v>
      </c>
      <c r="G73" s="4">
        <f>'6414B-01-02'!F130</f>
        <v>25</v>
      </c>
    </row>
    <row r="74">
      <c r="A74" s="6" t="s">
        <v>31</v>
      </c>
      <c r="B74" s="4" t="str">
        <f>'6414B-01-03'!A125</f>
        <v>375nm</v>
      </c>
      <c r="C74" s="5">
        <f>'6414B-01-03'!B125</f>
        <v>0.6294336665</v>
      </c>
      <c r="D74" s="5">
        <f>'6414B-01-03'!C125</f>
        <v>0.02585210134</v>
      </c>
      <c r="E74" s="5">
        <f>'6414B-01-03'!D125</f>
        <v>0.6578483245</v>
      </c>
      <c r="F74" s="5">
        <f>'6414B-01-03'!E125</f>
        <v>0.5767195767</v>
      </c>
      <c r="G74" s="4">
        <f>'6414B-01-03'!F125</f>
        <v>25</v>
      </c>
    </row>
    <row r="75">
      <c r="A75" s="6" t="s">
        <v>31</v>
      </c>
      <c r="B75" s="4" t="str">
        <f>'6414B-01-03'!A129</f>
        <v>425nm</v>
      </c>
      <c r="C75" s="5">
        <f>'6414B-01-03'!B129</f>
        <v>0.7266428202</v>
      </c>
      <c r="D75" s="5">
        <f>'6414B-01-03'!C129</f>
        <v>0.01728259165</v>
      </c>
      <c r="E75" s="5">
        <f>'6414B-01-03'!D129</f>
        <v>0.7572383073</v>
      </c>
      <c r="F75" s="5">
        <f>'6414B-01-03'!E129</f>
        <v>0.6924478639</v>
      </c>
      <c r="G75" s="4">
        <f>'6414B-01-03'!F129</f>
        <v>25</v>
      </c>
    </row>
    <row r="76">
      <c r="A76" s="6" t="s">
        <v>31</v>
      </c>
      <c r="B76" s="4" t="str">
        <f>'6414B-01-03'!A130</f>
        <v>475nm</v>
      </c>
      <c r="C76" s="5">
        <f>'6414B-01-03'!B130</f>
        <v>0.5515072908</v>
      </c>
      <c r="D76" s="5">
        <f>'6414B-01-03'!C130</f>
        <v>0.01282301751</v>
      </c>
      <c r="E76" s="5">
        <f>'6414B-01-03'!D130</f>
        <v>0.568800849</v>
      </c>
      <c r="F76" s="5">
        <f>'6414B-01-03'!E130</f>
        <v>0.5305978069</v>
      </c>
      <c r="G76" s="4">
        <f>'6414B-01-03'!F130</f>
        <v>25</v>
      </c>
    </row>
    <row r="77">
      <c r="A77" s="6" t="s">
        <v>32</v>
      </c>
      <c r="B77" s="4" t="str">
        <f>'6414B-01-04'!A125</f>
        <v>375nm</v>
      </c>
      <c r="C77" s="5">
        <f>'6414B-01-04'!B125</f>
        <v>0.6177621283</v>
      </c>
      <c r="D77" s="5">
        <f>'6414B-01-04'!C125</f>
        <v>0.01774689029</v>
      </c>
      <c r="E77" s="5">
        <f>'6414B-01-04'!D125</f>
        <v>0.6496478873</v>
      </c>
      <c r="F77" s="5">
        <f>'6414B-01-04'!E125</f>
        <v>0.5915492958</v>
      </c>
      <c r="G77" s="4">
        <f>'6414B-01-04'!F125</f>
        <v>25</v>
      </c>
    </row>
    <row r="78">
      <c r="A78" s="6" t="s">
        <v>32</v>
      </c>
      <c r="B78" s="4" t="str">
        <f>'6414B-01-04'!A129</f>
        <v>425nm</v>
      </c>
      <c r="C78" s="5">
        <f>'6414B-01-04'!B129</f>
        <v>0.7412618649</v>
      </c>
      <c r="D78" s="5">
        <f>'6414B-01-04'!C129</f>
        <v>0.02001937845</v>
      </c>
      <c r="E78" s="5">
        <f>'6414B-01-04'!D129</f>
        <v>0.7618090452</v>
      </c>
      <c r="F78" s="5">
        <f>'6414B-01-04'!E129</f>
        <v>0.7075376884</v>
      </c>
      <c r="G78" s="4">
        <f>'6414B-01-04'!F129</f>
        <v>25</v>
      </c>
    </row>
    <row r="79">
      <c r="A79" s="6" t="s">
        <v>32</v>
      </c>
      <c r="B79" s="4" t="str">
        <f>'6414B-01-04'!A130</f>
        <v>475nm</v>
      </c>
      <c r="C79" s="5">
        <f>'6414B-01-04'!B130</f>
        <v>0.5609394507</v>
      </c>
      <c r="D79" s="5">
        <f>'6414B-01-04'!C130</f>
        <v>0.02159275305</v>
      </c>
      <c r="E79" s="5">
        <f>'6414B-01-04'!D130</f>
        <v>0.5786516854</v>
      </c>
      <c r="F79" s="5">
        <f>'6414B-01-04'!E130</f>
        <v>0.5119382022</v>
      </c>
      <c r="G79" s="4">
        <f>'6414B-01-04'!F130</f>
        <v>25</v>
      </c>
    </row>
    <row r="80">
      <c r="A80" s="6" t="s">
        <v>33</v>
      </c>
      <c r="B80" s="4" t="str">
        <f>'6414B-13-02'!A125</f>
        <v>375nm</v>
      </c>
      <c r="C80" s="5">
        <f>'6414B-13-02'!B125</f>
        <v>0.6526806527</v>
      </c>
      <c r="D80" s="5">
        <f>'6414B-13-02'!C125</f>
        <v>0.04787784594</v>
      </c>
      <c r="E80" s="5">
        <f>'6414B-13-02'!D125</f>
        <v>0.6993006993</v>
      </c>
      <c r="F80" s="5">
        <f>'6414B-13-02'!E125</f>
        <v>0.5944055944</v>
      </c>
      <c r="G80" s="4">
        <f>'6414B-13-02'!F125</f>
        <v>25</v>
      </c>
    </row>
    <row r="81">
      <c r="A81" s="6" t="s">
        <v>33</v>
      </c>
      <c r="B81" s="4" t="str">
        <f>'6414B-13-02'!A129</f>
        <v>425nm</v>
      </c>
      <c r="C81" s="5">
        <f>'6414B-13-02'!B129</f>
        <v>0.6952303961</v>
      </c>
      <c r="D81" s="5">
        <f>'6414B-13-02'!C129</f>
        <v>0.01481697484</v>
      </c>
      <c r="E81" s="5">
        <f>'6414B-13-02'!D129</f>
        <v>0.7275666936</v>
      </c>
      <c r="F81" s="5">
        <f>'6414B-13-02'!E129</f>
        <v>0.681083266</v>
      </c>
      <c r="G81" s="4">
        <f>'6414B-13-02'!F129</f>
        <v>25</v>
      </c>
    </row>
    <row r="82">
      <c r="A82" s="6" t="s">
        <v>33</v>
      </c>
      <c r="B82" s="4" t="str">
        <f>'6414B-13-02'!A130</f>
        <v>475nm</v>
      </c>
      <c r="C82" s="5">
        <f>'6414B-13-02'!B130</f>
        <v>0.502283105</v>
      </c>
      <c r="D82" s="5">
        <f>'6414B-13-02'!C130</f>
        <v>0.01355376283</v>
      </c>
      <c r="E82" s="5">
        <f>'6414B-13-02'!D130</f>
        <v>0.526167896</v>
      </c>
      <c r="F82" s="5">
        <f>'6414B-13-02'!E130</f>
        <v>0.488233228</v>
      </c>
      <c r="G82" s="4">
        <f>'6414B-13-02'!F130</f>
        <v>25</v>
      </c>
    </row>
    <row r="83">
      <c r="A83" s="6" t="s">
        <v>34</v>
      </c>
      <c r="B83" s="4" t="str">
        <f>WasatchTest!A123</f>
        <v>350nm</v>
      </c>
      <c r="C83" s="5">
        <f>WasatchTest!B123</f>
        <v>0.5762962963</v>
      </c>
      <c r="D83" s="5">
        <f>WasatchTest!C123</f>
        <v>0.03465883102</v>
      </c>
      <c r="E83" s="5">
        <f>WasatchTest!D123</f>
        <v>0.6266666667</v>
      </c>
      <c r="F83" s="5">
        <f>WasatchTest!E123</f>
        <v>0.5333333333</v>
      </c>
      <c r="G83" s="4">
        <f>WasatchTest!F123</f>
        <v>23</v>
      </c>
    </row>
    <row r="84">
      <c r="A84" s="6" t="s">
        <v>34</v>
      </c>
      <c r="B84" s="4" t="str">
        <f>WasatchTest!A124</f>
        <v>350nm</v>
      </c>
      <c r="C84" s="5">
        <f>WasatchTest!B124</f>
        <v>0.4733333333</v>
      </c>
      <c r="D84" s="5">
        <f>WasatchTest!C124</f>
        <v>0.0531245915</v>
      </c>
      <c r="E84" s="5">
        <f>WasatchTest!D124</f>
        <v>0.6</v>
      </c>
      <c r="F84" s="5">
        <f>WasatchTest!E124</f>
        <v>0.4533333333</v>
      </c>
      <c r="G84" s="4">
        <f>WasatchTest!F124</f>
        <v>25</v>
      </c>
    </row>
    <row r="85">
      <c r="A85" s="6" t="s">
        <v>34</v>
      </c>
      <c r="B85" s="4" t="str">
        <f>WasatchTest!A125</f>
        <v>400nm</v>
      </c>
      <c r="C85" s="5">
        <f>WasatchTest!B125</f>
        <v>0.7332997798</v>
      </c>
      <c r="D85" s="5">
        <f>WasatchTest!C125</f>
        <v>0.02369553286</v>
      </c>
      <c r="E85" s="5">
        <f>WasatchTest!D125</f>
        <v>0.7746967071</v>
      </c>
      <c r="F85" s="5">
        <f>WasatchTest!E125</f>
        <v>0.7029900332</v>
      </c>
      <c r="G85" s="4">
        <f>WasatchTest!F125</f>
        <v>23</v>
      </c>
    </row>
    <row r="86">
      <c r="A86" s="6" t="s">
        <v>34</v>
      </c>
      <c r="B86" s="4" t="str">
        <f>WasatchTest!A126</f>
        <v>400nm</v>
      </c>
      <c r="C86" s="5">
        <f>WasatchTest!B126</f>
        <v>0.7624267853</v>
      </c>
      <c r="D86" s="5">
        <f>WasatchTest!C126</f>
        <v>0.01569916794</v>
      </c>
      <c r="E86" s="5">
        <f>WasatchTest!D126</f>
        <v>0.7847487002</v>
      </c>
      <c r="F86" s="5">
        <f>WasatchTest!E126</f>
        <v>0.742192691</v>
      </c>
      <c r="G86" s="4">
        <f>WasatchTest!F126</f>
        <v>25</v>
      </c>
    </row>
    <row r="87">
      <c r="A87" s="6" t="s">
        <v>34</v>
      </c>
      <c r="B87" s="4" t="str">
        <f>WasatchTest!A127</f>
        <v>425nm</v>
      </c>
      <c r="C87" s="5">
        <f>WasatchTest!B127</f>
        <v>0.6832365145</v>
      </c>
      <c r="D87" s="5">
        <f>WasatchTest!C127</f>
        <v>0.02526051501</v>
      </c>
      <c r="E87" s="5">
        <f>WasatchTest!D127</f>
        <v>0.7156274665</v>
      </c>
      <c r="F87" s="5">
        <f>WasatchTest!E127</f>
        <v>0.6345858586</v>
      </c>
      <c r="G87" s="4">
        <f>WasatchTest!F127</f>
        <v>23</v>
      </c>
    </row>
    <row r="88">
      <c r="A88" s="6" t="s">
        <v>34</v>
      </c>
      <c r="B88" s="4" t="str">
        <f>WasatchTest!A128</f>
        <v>425nm</v>
      </c>
      <c r="C88" s="5">
        <f>WasatchTest!B128</f>
        <v>0.7432580443</v>
      </c>
      <c r="D88" s="5">
        <f>WasatchTest!C128</f>
        <v>0.01759511381</v>
      </c>
      <c r="E88" s="5">
        <f>WasatchTest!D128</f>
        <v>0.7721161826</v>
      </c>
      <c r="F88" s="5">
        <f>WasatchTest!E128</f>
        <v>0.7186262626</v>
      </c>
      <c r="G88" s="4">
        <f>WasatchTest!F128</f>
        <v>25</v>
      </c>
    </row>
    <row r="89">
      <c r="A89" s="6" t="s">
        <v>34</v>
      </c>
      <c r="B89" s="4" t="str">
        <f>WasatchTest!A129</f>
        <v>475nm</v>
      </c>
      <c r="C89" s="5">
        <f>WasatchTest!B129</f>
        <v>0.4449613788</v>
      </c>
      <c r="D89" s="5">
        <f>WasatchTest!C129</f>
        <v>0.02530685693</v>
      </c>
      <c r="E89" s="5">
        <f>WasatchTest!D129</f>
        <v>0.4795665635</v>
      </c>
      <c r="F89" s="5">
        <f>WasatchTest!E129</f>
        <v>0.4137801205</v>
      </c>
      <c r="G89" s="4">
        <f>WasatchTest!F129</f>
        <v>23</v>
      </c>
    </row>
    <row r="90">
      <c r="A90" s="6" t="s">
        <v>34</v>
      </c>
      <c r="B90" s="4" t="str">
        <f>WasatchTest!A130</f>
        <v>475nm</v>
      </c>
      <c r="C90" s="5">
        <f>WasatchTest!B130</f>
        <v>0.552418843</v>
      </c>
      <c r="D90" s="5">
        <f>WasatchTest!C130</f>
        <v>0.02845133291</v>
      </c>
      <c r="E90" s="5">
        <f>WasatchTest!D130</f>
        <v>0.5956656347</v>
      </c>
      <c r="F90" s="5">
        <f>WasatchTest!E130</f>
        <v>0.5117093373</v>
      </c>
      <c r="G90" s="4">
        <f>WasatchTest!F130</f>
        <v>25</v>
      </c>
    </row>
    <row r="91">
      <c r="C91" s="5"/>
      <c r="D91" s="5"/>
      <c r="E91" s="5"/>
      <c r="F91" s="5"/>
    </row>
    <row r="92">
      <c r="A92" s="6" t="s">
        <v>25</v>
      </c>
      <c r="B92" s="4" t="str">
        <f>'6414B-03-03 QC'!A123</f>
        <v>350nm</v>
      </c>
      <c r="C92" s="5">
        <f>'6414B-03-03 QC'!B123</f>
        <v>0.6788321168</v>
      </c>
      <c r="D92" s="4" t="str">
        <f>'6414B-03-03 QC'!C123</f>
        <v/>
      </c>
      <c r="E92" s="4" t="str">
        <f>'6414B-03-03 QC'!D123</f>
        <v/>
      </c>
      <c r="F92" s="4" t="str">
        <f>'6414B-03-03 QC'!E123</f>
        <v/>
      </c>
      <c r="G92" s="4">
        <f>'6414B-03-03 QC'!F123</f>
        <v>23</v>
      </c>
    </row>
    <row r="93">
      <c r="A93" s="6" t="s">
        <v>25</v>
      </c>
      <c r="B93" s="4" t="str">
        <f>'6414B-03-03 QC'!A124</f>
        <v>350nm</v>
      </c>
      <c r="C93" s="5">
        <f>'6414B-03-03 QC'!B124</f>
        <v>0.5693430657</v>
      </c>
      <c r="D93" s="4" t="str">
        <f>'6414B-03-03 QC'!C124</f>
        <v/>
      </c>
      <c r="E93" s="4" t="str">
        <f>'6414B-03-03 QC'!D124</f>
        <v/>
      </c>
      <c r="F93" s="4" t="str">
        <f>'6414B-03-03 QC'!E124</f>
        <v/>
      </c>
      <c r="G93" s="4">
        <f>'6414B-03-03 QC'!F124</f>
        <v>25</v>
      </c>
    </row>
    <row r="94">
      <c r="A94" s="6" t="s">
        <v>25</v>
      </c>
      <c r="B94" s="4" t="str">
        <f>'6414B-03-03 QC'!A126</f>
        <v>400nm</v>
      </c>
      <c r="C94" s="5">
        <f>'6414B-03-03 QC'!B126</f>
        <v>0.7545045045</v>
      </c>
      <c r="D94" s="4" t="str">
        <f>'6414B-03-03 QC'!C126</f>
        <v/>
      </c>
      <c r="E94" s="4" t="str">
        <f>'6414B-03-03 QC'!D126</f>
        <v/>
      </c>
      <c r="F94" s="4" t="str">
        <f>'6414B-03-03 QC'!E126</f>
        <v/>
      </c>
      <c r="G94" s="4">
        <f>'6414B-03-03 QC'!F126</f>
        <v>23</v>
      </c>
    </row>
    <row r="95">
      <c r="A95" s="6" t="s">
        <v>25</v>
      </c>
      <c r="B95" s="4" t="str">
        <f>'6414B-03-03 QC'!A127</f>
        <v>400nm</v>
      </c>
      <c r="C95" s="5">
        <f>'6414B-03-03 QC'!B127</f>
        <v>0.8108108108</v>
      </c>
      <c r="D95" s="4" t="str">
        <f>'6414B-03-03 QC'!C127</f>
        <v/>
      </c>
      <c r="E95" s="4" t="str">
        <f>'6414B-03-03 QC'!D127</f>
        <v/>
      </c>
      <c r="F95" s="4" t="str">
        <f>'6414B-03-03 QC'!E127</f>
        <v/>
      </c>
      <c r="G95" s="4">
        <f>'6414B-03-03 QC'!F127</f>
        <v>25</v>
      </c>
    </row>
    <row r="96">
      <c r="A96" s="6" t="s">
        <v>25</v>
      </c>
      <c r="B96" s="4" t="str">
        <f>'6414B-03-03 QC'!A128</f>
        <v>425nm</v>
      </c>
      <c r="C96" s="5">
        <f>'6414B-03-03 QC'!B128</f>
        <v>0.6554994239</v>
      </c>
      <c r="D96" s="4" t="str">
        <f>'6414B-03-03 QC'!C128</f>
        <v/>
      </c>
      <c r="E96" s="4" t="str">
        <f>'6414B-03-03 QC'!D128</f>
        <v/>
      </c>
      <c r="F96" s="4" t="str">
        <f>'6414B-03-03 QC'!E128</f>
        <v/>
      </c>
      <c r="G96" s="4">
        <f>'6414B-03-03 QC'!F128</f>
        <v>23</v>
      </c>
    </row>
    <row r="97">
      <c r="A97" s="3" t="s">
        <v>25</v>
      </c>
      <c r="B97" s="4" t="s">
        <v>35</v>
      </c>
      <c r="C97" s="5">
        <v>0.7483321831147918</v>
      </c>
      <c r="D97" s="5">
        <v>0.02326571129197739</v>
      </c>
      <c r="E97" s="5">
        <v>0.7763975155279503</v>
      </c>
      <c r="F97" s="5">
        <v>0.7060041407867494</v>
      </c>
      <c r="G97" s="4">
        <v>25.0</v>
      </c>
    </row>
    <row r="98">
      <c r="A98" s="6" t="s">
        <v>26</v>
      </c>
      <c r="B98" s="4" t="str">
        <f>'6414B-09-01'!A123</f>
        <v>350nm</v>
      </c>
      <c r="C98" s="5">
        <f>'6414B-09-01'!B123</f>
        <v>0.6428571429</v>
      </c>
      <c r="D98" s="5" t="str">
        <f>'6414B-09-01'!C123</f>
        <v/>
      </c>
      <c r="E98" s="5" t="str">
        <f>'6414B-09-01'!D123</f>
        <v/>
      </c>
      <c r="F98" s="5" t="str">
        <f>'6414B-09-01'!E123</f>
        <v/>
      </c>
      <c r="G98" s="4">
        <f>'6414B-09-01'!F123</f>
        <v>23</v>
      </c>
    </row>
    <row r="99">
      <c r="A99" s="6" t="s">
        <v>26</v>
      </c>
      <c r="B99" s="4" t="str">
        <f>'6414B-09-01'!A124</f>
        <v>350nm</v>
      </c>
      <c r="C99" s="5">
        <f>'6414B-09-01'!B124</f>
        <v>0.4206896552</v>
      </c>
      <c r="D99" s="5" t="str">
        <f>'6414B-09-01'!C124</f>
        <v/>
      </c>
      <c r="E99" s="5" t="str">
        <f>'6414B-09-01'!D124</f>
        <v/>
      </c>
      <c r="F99" s="5" t="str">
        <f>'6414B-09-01'!E124</f>
        <v/>
      </c>
      <c r="G99" s="4">
        <f>'6414B-09-01'!F124</f>
        <v>25</v>
      </c>
    </row>
    <row r="100">
      <c r="A100" s="6" t="s">
        <v>26</v>
      </c>
      <c r="B100" s="4" t="str">
        <f>'6414B-09-01'!A126</f>
        <v>400nm</v>
      </c>
      <c r="C100" s="5">
        <f>'6414B-09-01'!B126</f>
        <v>0.828313253</v>
      </c>
      <c r="D100" s="4" t="str">
        <f>'6414B-09-01'!C126</f>
        <v/>
      </c>
      <c r="E100" s="4" t="str">
        <f>'6414B-09-01'!D126</f>
        <v/>
      </c>
      <c r="F100" s="4" t="str">
        <f>'6414B-09-01'!E126</f>
        <v/>
      </c>
      <c r="G100" s="4">
        <f>'6414B-09-01'!F126</f>
        <v>23</v>
      </c>
    </row>
    <row r="101">
      <c r="A101" s="6" t="s">
        <v>26</v>
      </c>
      <c r="B101" s="4" t="str">
        <f>'6414B-09-01'!A127</f>
        <v>400nm</v>
      </c>
      <c r="C101" s="5">
        <f>'6414B-09-01'!B127</f>
        <v>0.8311403509</v>
      </c>
      <c r="D101" s="4" t="str">
        <f>'6414B-09-01'!C127</f>
        <v/>
      </c>
      <c r="E101" s="4" t="str">
        <f>'6414B-09-01'!D127</f>
        <v/>
      </c>
      <c r="F101" s="4" t="str">
        <f>'6414B-09-01'!E127</f>
        <v/>
      </c>
      <c r="G101" s="4">
        <f>'6414B-09-01'!F127</f>
        <v>25</v>
      </c>
    </row>
    <row r="102">
      <c r="A102" s="6" t="s">
        <v>26</v>
      </c>
      <c r="B102" s="4" t="str">
        <f>'6414B-09-01'!A128</f>
        <v>425nm</v>
      </c>
      <c r="C102" s="5">
        <f>'6414B-09-01'!B128</f>
        <v>0.7099384345</v>
      </c>
      <c r="D102" s="4" t="str">
        <f>'6414B-09-01'!C128</f>
        <v/>
      </c>
      <c r="E102" s="4" t="str">
        <f>'6414B-09-01'!D128</f>
        <v/>
      </c>
      <c r="F102" s="4" t="str">
        <f>'6414B-09-01'!E128</f>
        <v/>
      </c>
      <c r="G102" s="4">
        <f>'6414B-09-01'!F128</f>
        <v>23</v>
      </c>
    </row>
    <row r="103">
      <c r="A103" s="3" t="s">
        <v>26</v>
      </c>
      <c r="B103" s="4" t="s">
        <v>35</v>
      </c>
      <c r="C103" s="5">
        <v>0.7616888025051292</v>
      </c>
      <c r="D103" s="5">
        <v>0.028638854687787936</v>
      </c>
      <c r="E103" s="5">
        <v>0.8027210884353742</v>
      </c>
      <c r="F103" s="5">
        <v>0.7055393586005831</v>
      </c>
      <c r="G103" s="4">
        <v>25.0</v>
      </c>
    </row>
    <row r="104">
      <c r="A104" s="6" t="s">
        <v>27</v>
      </c>
      <c r="B104" s="4" t="str">
        <f>'6414B-13-03'!A123</f>
        <v>350nm</v>
      </c>
      <c r="C104" s="5">
        <f>'6414B-13-03'!B123</f>
        <v>0.6343283582</v>
      </c>
      <c r="D104" s="4" t="str">
        <f>'6414B-13-03'!C123</f>
        <v/>
      </c>
      <c r="E104" s="4" t="str">
        <f>'6414B-13-03'!D123</f>
        <v/>
      </c>
      <c r="F104" s="4" t="str">
        <f>'6414B-13-03'!E123</f>
        <v/>
      </c>
      <c r="G104" s="4">
        <f>'6414B-13-03'!F123</f>
        <v>23</v>
      </c>
    </row>
    <row r="105">
      <c r="A105" s="6" t="s">
        <v>27</v>
      </c>
      <c r="B105" s="4" t="str">
        <f>'6414B-13-03'!A124</f>
        <v>350nm</v>
      </c>
      <c r="C105" s="5">
        <f>'6414B-13-03'!B124</f>
        <v>0.5177304965</v>
      </c>
      <c r="D105" s="4" t="str">
        <f>'6414B-13-03'!C124</f>
        <v/>
      </c>
      <c r="E105" s="4" t="str">
        <f>'6414B-13-03'!D124</f>
        <v/>
      </c>
      <c r="F105" s="4" t="str">
        <f>'6414B-13-03'!E124</f>
        <v/>
      </c>
      <c r="G105" s="4">
        <f>'6414B-13-03'!F124</f>
        <v>25</v>
      </c>
    </row>
    <row r="106">
      <c r="A106" s="6" t="s">
        <v>27</v>
      </c>
      <c r="B106" s="4" t="str">
        <f>'6414B-13-03'!A126</f>
        <v>400nm</v>
      </c>
      <c r="C106" s="5">
        <f>'6414B-13-03'!B126</f>
        <v>0.695202952</v>
      </c>
      <c r="D106" s="4" t="str">
        <f>'6414B-13-03'!C126</f>
        <v/>
      </c>
      <c r="E106" s="4" t="str">
        <f>'6414B-13-03'!D126</f>
        <v/>
      </c>
      <c r="F106" s="4" t="str">
        <f>'6414B-13-03'!E126</f>
        <v/>
      </c>
      <c r="G106" s="4">
        <f>'6414B-13-03'!F126</f>
        <v>23</v>
      </c>
    </row>
    <row r="107">
      <c r="A107" s="6" t="s">
        <v>27</v>
      </c>
      <c r="B107" s="4" t="str">
        <f>'6414B-13-03'!A127</f>
        <v>400nm</v>
      </c>
      <c r="C107" s="5">
        <f>'6414B-13-03'!B127</f>
        <v>0.7255985267</v>
      </c>
      <c r="D107" s="4" t="str">
        <f>'6414B-13-03'!C127</f>
        <v/>
      </c>
      <c r="E107" s="4" t="str">
        <f>'6414B-13-03'!D127</f>
        <v/>
      </c>
      <c r="F107" s="4" t="str">
        <f>'6414B-13-03'!E127</f>
        <v/>
      </c>
      <c r="G107" s="4">
        <f>'6414B-13-03'!F127</f>
        <v>25</v>
      </c>
    </row>
    <row r="108">
      <c r="A108" s="6" t="s">
        <v>27</v>
      </c>
      <c r="B108" s="4" t="str">
        <f>'6414B-13-03'!A128</f>
        <v>425nm</v>
      </c>
      <c r="C108" s="5">
        <f>'6414B-13-03'!B128</f>
        <v>0.6232282069</v>
      </c>
      <c r="D108" s="4" t="str">
        <f>'6414B-13-03'!C128</f>
        <v/>
      </c>
      <c r="E108" s="4" t="str">
        <f>'6414B-13-03'!D128</f>
        <v/>
      </c>
      <c r="F108" s="4" t="str">
        <f>'6414B-13-03'!E128</f>
        <v/>
      </c>
      <c r="G108" s="4">
        <f>'6414B-13-03'!F128</f>
        <v>23</v>
      </c>
    </row>
    <row r="109">
      <c r="A109" s="3" t="s">
        <v>27</v>
      </c>
      <c r="B109" s="4" t="s">
        <v>35</v>
      </c>
      <c r="C109" s="5">
        <v>0.7108509397568743</v>
      </c>
      <c r="D109" s="5">
        <v>0.04254830758527935</v>
      </c>
      <c r="E109" s="5">
        <v>0.7618086394832458</v>
      </c>
      <c r="F109" s="5">
        <v>0.6253532498990714</v>
      </c>
      <c r="G109" s="4">
        <v>25.0</v>
      </c>
    </row>
    <row r="110">
      <c r="A110" s="6" t="s">
        <v>28</v>
      </c>
      <c r="B110" s="4" t="str">
        <f>'6414B-03-02'!A123</f>
        <v>350nm</v>
      </c>
      <c r="C110" s="5">
        <f>'6414B-03-02'!B123</f>
        <v>0.5230769231</v>
      </c>
      <c r="D110" s="4" t="str">
        <f>'6414B-03-02'!C123</f>
        <v/>
      </c>
      <c r="E110" s="4" t="str">
        <f>'6414B-03-02'!D123</f>
        <v/>
      </c>
      <c r="F110" s="4" t="str">
        <f>'6414B-03-02'!E123</f>
        <v/>
      </c>
      <c r="G110" s="4">
        <f>'6414B-03-02'!F123</f>
        <v>23</v>
      </c>
    </row>
    <row r="111">
      <c r="A111" s="6" t="s">
        <v>28</v>
      </c>
      <c r="B111" s="4" t="str">
        <f>'6414B-03-02'!A124</f>
        <v>350nm</v>
      </c>
      <c r="C111" s="5">
        <f>'6414B-03-02'!B124</f>
        <v>0.3461538462</v>
      </c>
      <c r="D111" s="4" t="str">
        <f>'6414B-03-02'!C124</f>
        <v/>
      </c>
      <c r="E111" s="4" t="str">
        <f>'6414B-03-02'!D124</f>
        <v/>
      </c>
      <c r="F111" s="4" t="str">
        <f>'6414B-03-02'!E124</f>
        <v/>
      </c>
      <c r="G111" s="4">
        <f>'6414B-03-02'!F124</f>
        <v>25</v>
      </c>
    </row>
    <row r="112">
      <c r="A112" s="6" t="s">
        <v>28</v>
      </c>
      <c r="B112" s="4" t="str">
        <f>'6414B-03-02'!A126</f>
        <v>400nm</v>
      </c>
      <c r="C112" s="5">
        <f>'6414B-03-02'!B126</f>
        <v>0.7545420838</v>
      </c>
      <c r="D112" s="4" t="str">
        <f>'6414B-03-02'!C126</f>
        <v/>
      </c>
      <c r="E112" s="4" t="str">
        <f>'6414B-03-02'!D126</f>
        <v/>
      </c>
      <c r="F112" s="4" t="str">
        <f>'6414B-03-02'!E126</f>
        <v/>
      </c>
      <c r="G112" s="4">
        <f>'6414B-03-02'!F126</f>
        <v>23</v>
      </c>
    </row>
    <row r="113">
      <c r="A113" s="6" t="s">
        <v>28</v>
      </c>
      <c r="B113" s="4" t="str">
        <f>'6414B-03-02'!A127</f>
        <v>400nm</v>
      </c>
      <c r="C113" s="5">
        <f>'6414B-03-02'!B127</f>
        <v>0.7282165369</v>
      </c>
      <c r="D113" s="4" t="str">
        <f>'6414B-03-02'!C127</f>
        <v/>
      </c>
      <c r="E113" s="4" t="str">
        <f>'6414B-03-02'!D127</f>
        <v/>
      </c>
      <c r="F113" s="4" t="str">
        <f>'6414B-03-02'!E127</f>
        <v/>
      </c>
      <c r="G113" s="4">
        <f>'6414B-03-02'!F127</f>
        <v>25</v>
      </c>
    </row>
    <row r="114">
      <c r="A114" s="6" t="s">
        <v>28</v>
      </c>
      <c r="B114" s="4" t="str">
        <f>'6414B-03-02'!A128</f>
        <v>425nm</v>
      </c>
      <c r="C114" s="5">
        <f>'6414B-03-02'!B128</f>
        <v>0.6784959493</v>
      </c>
      <c r="D114" s="4" t="str">
        <f>'6414B-03-02'!C128</f>
        <v/>
      </c>
      <c r="E114" s="4" t="str">
        <f>'6414B-03-02'!D128</f>
        <v/>
      </c>
      <c r="F114" s="4" t="str">
        <f>'6414B-03-02'!E128</f>
        <v/>
      </c>
      <c r="G114" s="4">
        <f>'6414B-03-02'!F128</f>
        <v>23</v>
      </c>
    </row>
    <row r="115">
      <c r="A115" s="3" t="s">
        <v>28</v>
      </c>
      <c r="B115" s="4" t="s">
        <v>35</v>
      </c>
      <c r="C115" s="5">
        <v>0.7064308964546495</v>
      </c>
      <c r="D115" s="5">
        <v>0.051706339328971736</v>
      </c>
      <c r="E115" s="5">
        <v>0.7798891528107681</v>
      </c>
      <c r="F115" s="5">
        <v>0.613618368962787</v>
      </c>
      <c r="G115" s="4">
        <v>25.0</v>
      </c>
    </row>
    <row r="116">
      <c r="A116" s="6" t="s">
        <v>29</v>
      </c>
      <c r="B116" s="4" t="str">
        <f>'6414B-09-02'!A123</f>
        <v>350nm</v>
      </c>
      <c r="C116" s="5">
        <f>'6414B-09-02'!B123</f>
        <v>0.6769230769</v>
      </c>
      <c r="D116" s="4" t="str">
        <f>'6414B-09-02'!C123</f>
        <v/>
      </c>
      <c r="E116" s="4" t="str">
        <f>'6414B-09-02'!D123</f>
        <v/>
      </c>
      <c r="F116" s="4" t="str">
        <f>'6414B-09-02'!E123</f>
        <v/>
      </c>
      <c r="G116" s="4">
        <f>'6414B-09-02'!F123</f>
        <v>23</v>
      </c>
    </row>
    <row r="117">
      <c r="A117" s="6" t="s">
        <v>29</v>
      </c>
      <c r="B117" s="4" t="str">
        <f>'6414B-09-02'!A124</f>
        <v>350nm</v>
      </c>
      <c r="C117" s="5">
        <f>'6414B-09-02'!B124</f>
        <v>0.5692307692</v>
      </c>
      <c r="D117" s="4" t="str">
        <f>'6414B-09-02'!C124</f>
        <v/>
      </c>
      <c r="E117" s="4" t="str">
        <f>'6414B-09-02'!D124</f>
        <v/>
      </c>
      <c r="F117" s="4" t="str">
        <f>'6414B-09-02'!E124</f>
        <v/>
      </c>
      <c r="G117" s="4">
        <f>'6414B-09-02'!F124</f>
        <v>25</v>
      </c>
    </row>
    <row r="118">
      <c r="A118" s="6" t="s">
        <v>29</v>
      </c>
      <c r="B118" s="4" t="str">
        <f>'6414B-09-02'!A126</f>
        <v>400nm</v>
      </c>
      <c r="C118" s="5">
        <f>'6414B-09-02'!B126</f>
        <v>0.7456238361</v>
      </c>
      <c r="D118" s="4" t="str">
        <f>'6414B-09-02'!C126</f>
        <v/>
      </c>
      <c r="E118" s="4" t="str">
        <f>'6414B-09-02'!D126</f>
        <v/>
      </c>
      <c r="F118" s="4" t="str">
        <f>'6414B-09-02'!E126</f>
        <v/>
      </c>
      <c r="G118" s="4">
        <f>'6414B-09-02'!F126</f>
        <v>23</v>
      </c>
    </row>
    <row r="119">
      <c r="A119" s="6" t="s">
        <v>29</v>
      </c>
      <c r="B119" s="4" t="str">
        <f>'6414B-09-02'!A127</f>
        <v>400nm</v>
      </c>
      <c r="C119" s="5">
        <f>'6414B-09-02'!B127</f>
        <v>0.7728119181</v>
      </c>
      <c r="D119" s="4" t="str">
        <f>'6414B-09-02'!C127</f>
        <v/>
      </c>
      <c r="E119" s="4" t="str">
        <f>'6414B-09-02'!D127</f>
        <v/>
      </c>
      <c r="F119" s="4" t="str">
        <f>'6414B-09-02'!E127</f>
        <v/>
      </c>
      <c r="G119" s="4">
        <f>'6414B-09-02'!F127</f>
        <v>25</v>
      </c>
    </row>
    <row r="120">
      <c r="A120" s="6" t="s">
        <v>29</v>
      </c>
      <c r="B120" s="4" t="str">
        <f>'6414B-09-02'!A128</f>
        <v>425nm</v>
      </c>
      <c r="C120" s="5">
        <f>'6414B-09-02'!B128</f>
        <v>0.6862302483</v>
      </c>
      <c r="D120" s="4" t="str">
        <f>'6414B-09-02'!C128</f>
        <v/>
      </c>
      <c r="E120" s="4" t="str">
        <f>'6414B-09-02'!D128</f>
        <v/>
      </c>
      <c r="F120" s="4" t="str">
        <f>'6414B-09-02'!E128</f>
        <v/>
      </c>
      <c r="G120" s="4">
        <f>'6414B-09-02'!F128</f>
        <v>23</v>
      </c>
    </row>
    <row r="121">
      <c r="A121" s="3" t="s">
        <v>29</v>
      </c>
      <c r="B121" s="4" t="s">
        <v>35</v>
      </c>
      <c r="C121" s="5">
        <v>0.7726704806996779</v>
      </c>
      <c r="D121" s="5">
        <v>0.019727756954034358</v>
      </c>
      <c r="E121" s="5">
        <v>0.7950286052475835</v>
      </c>
      <c r="F121" s="5">
        <v>0.7318997829946734</v>
      </c>
      <c r="G121" s="4">
        <v>25.0</v>
      </c>
    </row>
    <row r="122">
      <c r="A122" s="6" t="s">
        <v>30</v>
      </c>
      <c r="B122" s="4" t="str">
        <f>'6414B-01-02'!A123</f>
        <v>350nm</v>
      </c>
      <c r="C122" s="5">
        <f>'6414B-01-02'!B123</f>
        <v>0.598540146</v>
      </c>
      <c r="D122" s="4" t="str">
        <f>'6414B-01-02'!C123</f>
        <v/>
      </c>
      <c r="E122" s="4" t="str">
        <f>'6414B-01-02'!D123</f>
        <v/>
      </c>
      <c r="F122" s="4" t="str">
        <f>'6414B-01-02'!E123</f>
        <v/>
      </c>
      <c r="G122" s="4">
        <f>'6414B-01-02'!F123</f>
        <v>23</v>
      </c>
    </row>
    <row r="123">
      <c r="A123" s="6" t="s">
        <v>30</v>
      </c>
      <c r="B123" s="4" t="str">
        <f>'6414B-01-02'!A124</f>
        <v>350nm</v>
      </c>
      <c r="C123" s="5">
        <f>'6414B-01-02'!B124</f>
        <v>0.503649635</v>
      </c>
      <c r="D123" s="4" t="str">
        <f>'6414B-01-02'!C124</f>
        <v/>
      </c>
      <c r="E123" s="4" t="str">
        <f>'6414B-01-02'!D124</f>
        <v/>
      </c>
      <c r="F123" s="4" t="str">
        <f>'6414B-01-02'!E124</f>
        <v/>
      </c>
      <c r="G123" s="4">
        <f>'6414B-01-02'!F124</f>
        <v>25</v>
      </c>
    </row>
    <row r="124">
      <c r="A124" s="6" t="s">
        <v>30</v>
      </c>
      <c r="B124" s="4" t="str">
        <f>'6414B-01-02'!A126</f>
        <v>400nm</v>
      </c>
      <c r="C124" s="5">
        <f>'6414B-01-02'!B126</f>
        <v>0.7388581952</v>
      </c>
      <c r="D124" s="4" t="str">
        <f>'6414B-01-02'!C126</f>
        <v/>
      </c>
      <c r="E124" s="4" t="str">
        <f>'6414B-01-02'!D126</f>
        <v/>
      </c>
      <c r="F124" s="4" t="str">
        <f>'6414B-01-02'!E126</f>
        <v/>
      </c>
      <c r="G124" s="4">
        <f>'6414B-01-02'!F126</f>
        <v>23</v>
      </c>
    </row>
    <row r="125">
      <c r="A125" s="6" t="s">
        <v>30</v>
      </c>
      <c r="B125" s="4" t="str">
        <f>'6414B-01-02'!A127</f>
        <v>400nm</v>
      </c>
      <c r="C125" s="5">
        <f>'6414B-01-02'!B127</f>
        <v>0.7561694291</v>
      </c>
      <c r="D125" s="4" t="str">
        <f>'6414B-01-02'!C127</f>
        <v/>
      </c>
      <c r="E125" s="4" t="str">
        <f>'6414B-01-02'!D127</f>
        <v/>
      </c>
      <c r="F125" s="4" t="str">
        <f>'6414B-01-02'!E127</f>
        <v/>
      </c>
      <c r="G125" s="4">
        <f>'6414B-01-02'!F127</f>
        <v>25</v>
      </c>
    </row>
    <row r="126">
      <c r="A126" s="6" t="s">
        <v>30</v>
      </c>
      <c r="B126" s="4" t="str">
        <f>'6414B-01-02'!A128</f>
        <v>425nm</v>
      </c>
      <c r="C126" s="5">
        <f>'6414B-01-02'!B128</f>
        <v>0.6719019676</v>
      </c>
      <c r="D126" s="4" t="str">
        <f>'6414B-01-02'!C128</f>
        <v/>
      </c>
      <c r="E126" s="4" t="str">
        <f>'6414B-01-02'!D128</f>
        <v/>
      </c>
      <c r="F126" s="4" t="str">
        <f>'6414B-01-02'!E128</f>
        <v/>
      </c>
      <c r="G126" s="4">
        <f>'6414B-01-02'!F128</f>
        <v>23</v>
      </c>
    </row>
    <row r="127">
      <c r="A127" s="3" t="s">
        <v>30</v>
      </c>
      <c r="B127" s="4" t="s">
        <v>35</v>
      </c>
      <c r="C127" s="5">
        <v>0.7308888888888889</v>
      </c>
      <c r="D127" s="5">
        <v>0.02015219866692243</v>
      </c>
      <c r="E127" s="5">
        <v>0.764</v>
      </c>
      <c r="F127" s="5">
        <v>0.7</v>
      </c>
      <c r="G127" s="4">
        <v>25.0</v>
      </c>
    </row>
    <row r="128">
      <c r="A128" s="6" t="s">
        <v>31</v>
      </c>
      <c r="B128" s="4" t="str">
        <f>'6414B-01-03'!A123</f>
        <v>350nm</v>
      </c>
      <c r="C128" s="5">
        <f>'6414B-01-03'!B123</f>
        <v>0.625</v>
      </c>
      <c r="D128" s="4" t="str">
        <f>'6414B-01-03'!C123</f>
        <v/>
      </c>
      <c r="E128" s="4" t="str">
        <f>'6414B-01-03'!D123</f>
        <v/>
      </c>
      <c r="F128" s="4" t="str">
        <f>'6414B-01-03'!E123</f>
        <v/>
      </c>
      <c r="G128" s="4">
        <f>'6414B-01-03'!F123</f>
        <v>23</v>
      </c>
    </row>
    <row r="129">
      <c r="A129" s="6" t="s">
        <v>31</v>
      </c>
      <c r="B129" s="4" t="str">
        <f>'6414B-01-03'!A124</f>
        <v>350nm</v>
      </c>
      <c r="C129" s="5">
        <f>'6414B-01-03'!B124</f>
        <v>0.5294117647</v>
      </c>
      <c r="D129" s="4" t="str">
        <f>'6414B-01-03'!C124</f>
        <v/>
      </c>
      <c r="E129" s="4" t="str">
        <f>'6414B-01-03'!D124</f>
        <v/>
      </c>
      <c r="F129" s="4" t="str">
        <f>'6414B-01-03'!E124</f>
        <v/>
      </c>
      <c r="G129" s="4">
        <f>'6414B-01-03'!F124</f>
        <v>25</v>
      </c>
    </row>
    <row r="130">
      <c r="A130" s="6" t="s">
        <v>31</v>
      </c>
      <c r="B130" s="4" t="str">
        <f>'6414B-01-03'!A126</f>
        <v>400nm</v>
      </c>
      <c r="C130" s="5">
        <f>'6414B-01-03'!B126</f>
        <v>0.7245684906</v>
      </c>
      <c r="D130" s="4" t="str">
        <f>'6414B-01-03'!C126</f>
        <v/>
      </c>
      <c r="E130" s="4" t="str">
        <f>'6414B-01-03'!D126</f>
        <v/>
      </c>
      <c r="F130" s="4" t="str">
        <f>'6414B-01-03'!E126</f>
        <v/>
      </c>
      <c r="G130" s="4">
        <f>'6414B-01-03'!F126</f>
        <v>23</v>
      </c>
    </row>
    <row r="131">
      <c r="A131" s="6" t="s">
        <v>31</v>
      </c>
      <c r="B131" s="4" t="str">
        <f>'6414B-01-03'!A127</f>
        <v>400nm</v>
      </c>
      <c r="C131" s="5">
        <f>'6414B-01-03'!B127</f>
        <v>0.7601909658</v>
      </c>
      <c r="D131" s="4" t="str">
        <f>'6414B-01-03'!C127</f>
        <v/>
      </c>
      <c r="E131" s="4" t="str">
        <f>'6414B-01-03'!D127</f>
        <v/>
      </c>
      <c r="F131" s="4" t="str">
        <f>'6414B-01-03'!E127</f>
        <v/>
      </c>
      <c r="G131" s="4">
        <f>'6414B-01-03'!F127</f>
        <v>25</v>
      </c>
    </row>
    <row r="132">
      <c r="A132" s="6" t="s">
        <v>31</v>
      </c>
      <c r="B132" s="4" t="str">
        <f>'6414B-01-03'!A128</f>
        <v>425nm</v>
      </c>
      <c r="C132" s="5">
        <f>'6414B-01-03'!B128</f>
        <v>0.6626312978</v>
      </c>
      <c r="D132" s="4" t="str">
        <f>'6414B-01-03'!C128</f>
        <v/>
      </c>
      <c r="E132" s="4" t="str">
        <f>'6414B-01-03'!D128</f>
        <v/>
      </c>
      <c r="F132" s="4" t="str">
        <f>'6414B-01-03'!E128</f>
        <v/>
      </c>
      <c r="G132" s="4">
        <f>'6414B-01-03'!F128</f>
        <v>23</v>
      </c>
    </row>
    <row r="133">
      <c r="A133" s="3" t="s">
        <v>31</v>
      </c>
      <c r="B133" s="4" t="s">
        <v>35</v>
      </c>
      <c r="C133" s="5">
        <v>0.7266428201840229</v>
      </c>
      <c r="D133" s="5">
        <v>0.017282591654588488</v>
      </c>
      <c r="E133" s="5">
        <v>0.7572383073496659</v>
      </c>
      <c r="F133" s="5">
        <v>0.6924478639400689</v>
      </c>
      <c r="G133" s="4">
        <v>25.0</v>
      </c>
    </row>
    <row r="134">
      <c r="A134" s="6" t="s">
        <v>32</v>
      </c>
      <c r="B134" s="4" t="str">
        <f>'6414B-01-04'!A123</f>
        <v>350nm</v>
      </c>
      <c r="C134" s="5">
        <f>'6414B-01-04'!B123</f>
        <v>0.56</v>
      </c>
      <c r="D134" s="4" t="str">
        <f>'6414B-01-04'!C123</f>
        <v/>
      </c>
      <c r="E134" s="4" t="str">
        <f>'6414B-01-04'!D123</f>
        <v/>
      </c>
      <c r="F134" s="4" t="str">
        <f>'6414B-01-04'!E123</f>
        <v/>
      </c>
      <c r="G134" s="4">
        <f>'6414B-01-04'!F123</f>
        <v>23</v>
      </c>
    </row>
    <row r="135">
      <c r="A135" s="6" t="s">
        <v>32</v>
      </c>
      <c r="B135" s="4" t="str">
        <f>'6414B-01-04'!A124</f>
        <v>350nm</v>
      </c>
      <c r="C135" s="5">
        <f>'6414B-01-04'!B124</f>
        <v>0.424</v>
      </c>
      <c r="D135" s="4" t="str">
        <f>'6414B-01-04'!C124</f>
        <v/>
      </c>
      <c r="E135" s="4" t="str">
        <f>'6414B-01-04'!D124</f>
        <v/>
      </c>
      <c r="F135" s="4" t="str">
        <f>'6414B-01-04'!E124</f>
        <v/>
      </c>
      <c r="G135" s="4">
        <f>'6414B-01-04'!F124</f>
        <v>25</v>
      </c>
    </row>
    <row r="136">
      <c r="A136" s="6" t="s">
        <v>32</v>
      </c>
      <c r="B136" s="4" t="str">
        <f>'6414B-01-04'!A126</f>
        <v>400nm</v>
      </c>
      <c r="C136" s="5">
        <f>'6414B-01-04'!B126</f>
        <v>0.7914710485</v>
      </c>
      <c r="D136" s="4" t="str">
        <f>'6414B-01-04'!C126</f>
        <v/>
      </c>
      <c r="E136" s="4" t="str">
        <f>'6414B-01-04'!D126</f>
        <v/>
      </c>
      <c r="F136" s="4" t="str">
        <f>'6414B-01-04'!E126</f>
        <v/>
      </c>
      <c r="G136" s="4">
        <f>'6414B-01-04'!F126</f>
        <v>23</v>
      </c>
    </row>
    <row r="137">
      <c r="A137" s="6" t="s">
        <v>32</v>
      </c>
      <c r="B137" s="4" t="str">
        <f>'6414B-01-04'!A127</f>
        <v>400nm</v>
      </c>
      <c r="C137" s="5">
        <f>'6414B-01-04'!B127</f>
        <v>0.7922535211</v>
      </c>
      <c r="D137" s="4" t="str">
        <f>'6414B-01-04'!C127</f>
        <v/>
      </c>
      <c r="E137" s="4" t="str">
        <f>'6414B-01-04'!D127</f>
        <v/>
      </c>
      <c r="F137" s="4" t="str">
        <f>'6414B-01-04'!E127</f>
        <v/>
      </c>
      <c r="G137" s="4">
        <f>'6414B-01-04'!F127</f>
        <v>25</v>
      </c>
    </row>
    <row r="138">
      <c r="A138" s="6" t="s">
        <v>32</v>
      </c>
      <c r="B138" s="4" t="str">
        <f>'6414B-01-04'!A128</f>
        <v>425nm</v>
      </c>
      <c r="C138" s="5">
        <f>'6414B-01-04'!B128</f>
        <v>0.7316455696</v>
      </c>
      <c r="D138" s="4" t="str">
        <f>'6414B-01-04'!C128</f>
        <v/>
      </c>
      <c r="E138" s="4" t="str">
        <f>'6414B-01-04'!D128</f>
        <v/>
      </c>
      <c r="F138" s="4" t="str">
        <f>'6414B-01-04'!E128</f>
        <v/>
      </c>
      <c r="G138" s="4">
        <f>'6414B-01-04'!F128</f>
        <v>23</v>
      </c>
    </row>
    <row r="139">
      <c r="A139" s="3" t="s">
        <v>32</v>
      </c>
      <c r="B139" s="4" t="s">
        <v>35</v>
      </c>
      <c r="C139" s="5">
        <v>0.7412618648799554</v>
      </c>
      <c r="D139" s="5">
        <v>0.020019378450021653</v>
      </c>
      <c r="E139" s="5">
        <v>0.7618090452261307</v>
      </c>
      <c r="F139" s="5">
        <v>0.707537688442211</v>
      </c>
      <c r="G139" s="4">
        <v>25.0</v>
      </c>
    </row>
    <row r="140">
      <c r="A140" s="6" t="s">
        <v>33</v>
      </c>
      <c r="B140" s="4" t="str">
        <f>'6414B-13-02'!A123</f>
        <v>350nm</v>
      </c>
      <c r="C140" s="5">
        <f>'6414B-13-02'!B123</f>
        <v>0.5895522388</v>
      </c>
      <c r="D140" s="4" t="str">
        <f>'6414B-13-02'!C123</f>
        <v/>
      </c>
      <c r="E140" s="4" t="str">
        <f>'6414B-13-02'!D123</f>
        <v/>
      </c>
      <c r="F140" s="4" t="str">
        <f>'6414B-13-02'!E123</f>
        <v/>
      </c>
      <c r="G140" s="4">
        <f>'6414B-13-02'!F123</f>
        <v>23</v>
      </c>
    </row>
    <row r="141">
      <c r="A141" s="6" t="s">
        <v>33</v>
      </c>
      <c r="B141" s="4" t="str">
        <f>'6414B-13-02'!A124</f>
        <v>350nm</v>
      </c>
      <c r="C141" s="5">
        <f>'6414B-13-02'!B124</f>
        <v>0.5223880597</v>
      </c>
      <c r="D141" s="4" t="str">
        <f>'6414B-13-02'!C124</f>
        <v/>
      </c>
      <c r="E141" s="4" t="str">
        <f>'6414B-13-02'!D124</f>
        <v/>
      </c>
      <c r="F141" s="4" t="str">
        <f>'6414B-13-02'!E124</f>
        <v/>
      </c>
      <c r="G141" s="4">
        <f>'6414B-13-02'!F124</f>
        <v>25</v>
      </c>
    </row>
    <row r="142">
      <c r="A142" s="6" t="s">
        <v>33</v>
      </c>
      <c r="B142" s="4" t="str">
        <f>'6414B-13-02'!A126</f>
        <v>400nm</v>
      </c>
      <c r="C142" s="5">
        <f>'6414B-13-02'!B126</f>
        <v>0.6846780163</v>
      </c>
      <c r="D142" s="4" t="str">
        <f>'6414B-13-02'!C126</f>
        <v/>
      </c>
      <c r="E142" s="4" t="str">
        <f>'6414B-13-02'!D126</f>
        <v/>
      </c>
      <c r="F142" s="4" t="str">
        <f>'6414B-13-02'!E126</f>
        <v/>
      </c>
      <c r="G142" s="4">
        <f>'6414B-13-02'!F126</f>
        <v>23</v>
      </c>
    </row>
    <row r="143">
      <c r="A143" s="6" t="s">
        <v>33</v>
      </c>
      <c r="B143" s="4" t="str">
        <f>'6414B-13-02'!A127</f>
        <v>400nm</v>
      </c>
      <c r="C143" s="5">
        <f>'6414B-13-02'!B127</f>
        <v>0.7490747594</v>
      </c>
      <c r="D143" s="4" t="str">
        <f>'6414B-13-02'!C127</f>
        <v/>
      </c>
      <c r="E143" s="4" t="str">
        <f>'6414B-13-02'!D127</f>
        <v/>
      </c>
      <c r="F143" s="4" t="str">
        <f>'6414B-13-02'!E127</f>
        <v/>
      </c>
      <c r="G143" s="4">
        <f>'6414B-13-02'!F127</f>
        <v>25</v>
      </c>
    </row>
    <row r="144">
      <c r="A144" s="6" t="s">
        <v>33</v>
      </c>
      <c r="B144" s="4" t="str">
        <f>'6414B-13-02'!A128</f>
        <v>425nm</v>
      </c>
      <c r="C144" s="5">
        <f>'6414B-13-02'!B128</f>
        <v>0.6111913357</v>
      </c>
      <c r="D144" s="4" t="str">
        <f>'6414B-13-02'!C128</f>
        <v/>
      </c>
      <c r="E144" s="4" t="str">
        <f>'6414B-13-02'!D128</f>
        <v/>
      </c>
      <c r="F144" s="4" t="str">
        <f>'6414B-13-02'!E128</f>
        <v/>
      </c>
      <c r="G144" s="4">
        <f>'6414B-13-02'!F128</f>
        <v>23</v>
      </c>
    </row>
    <row r="145">
      <c r="A145" s="3" t="s">
        <v>33</v>
      </c>
      <c r="B145" s="4" t="s">
        <v>35</v>
      </c>
      <c r="C145" s="5">
        <v>0.6952303961196443</v>
      </c>
      <c r="D145" s="5">
        <v>0.014816974836919123</v>
      </c>
      <c r="E145" s="5">
        <v>0.7275666936135813</v>
      </c>
      <c r="F145" s="5">
        <v>0.681083265966047</v>
      </c>
      <c r="G145" s="4">
        <v>25.0</v>
      </c>
    </row>
    <row r="146">
      <c r="A146" s="4" t="s">
        <v>34</v>
      </c>
      <c r="B146" s="4" t="s">
        <v>36</v>
      </c>
      <c r="C146" s="5">
        <v>0.5762962962962962</v>
      </c>
      <c r="D146" s="5">
        <v>0.034658831023293785</v>
      </c>
      <c r="E146" s="5">
        <v>0.6266666666666666</v>
      </c>
      <c r="F146" s="5">
        <v>0.5333333333333333</v>
      </c>
      <c r="G146" s="4">
        <v>23.0</v>
      </c>
    </row>
    <row r="147">
      <c r="A147" s="4" t="s">
        <v>34</v>
      </c>
      <c r="B147" s="4" t="s">
        <v>36</v>
      </c>
      <c r="C147" s="5">
        <v>0.4733333333333333</v>
      </c>
      <c r="D147" s="5">
        <v>0.05312459150169743</v>
      </c>
      <c r="E147" s="5">
        <v>0.6</v>
      </c>
      <c r="F147" s="5">
        <v>0.4533333333333333</v>
      </c>
      <c r="G147" s="4">
        <v>25.0</v>
      </c>
    </row>
    <row r="148">
      <c r="A148" s="4" t="s">
        <v>34</v>
      </c>
      <c r="B148" s="4" t="s">
        <v>37</v>
      </c>
      <c r="C148" s="5">
        <v>0.7332997798130199</v>
      </c>
      <c r="D148" s="5">
        <v>0.023695532855766935</v>
      </c>
      <c r="E148" s="5">
        <v>0.774696707105719</v>
      </c>
      <c r="F148" s="5">
        <v>0.7029900332225915</v>
      </c>
      <c r="G148" s="4">
        <v>23.0</v>
      </c>
    </row>
    <row r="149">
      <c r="A149" s="4" t="s">
        <v>34</v>
      </c>
      <c r="B149" s="4" t="s">
        <v>37</v>
      </c>
      <c r="C149" s="5">
        <v>0.762426785274056</v>
      </c>
      <c r="D149" s="5">
        <v>0.015699167938043154</v>
      </c>
      <c r="E149" s="5">
        <v>0.7847487001733102</v>
      </c>
      <c r="F149" s="5">
        <v>0.7421926910299004</v>
      </c>
      <c r="G149" s="4">
        <v>25.0</v>
      </c>
    </row>
    <row r="150">
      <c r="A150" s="4" t="s">
        <v>34</v>
      </c>
      <c r="B150" s="4" t="s">
        <v>35</v>
      </c>
      <c r="C150" s="5">
        <v>0.6832365145228216</v>
      </c>
      <c r="D150" s="5">
        <v>0.025260515006511768</v>
      </c>
      <c r="E150" s="5">
        <v>0.7156274664561958</v>
      </c>
      <c r="F150" s="5">
        <v>0.6345858585858586</v>
      </c>
      <c r="G150" s="4">
        <v>23.0</v>
      </c>
    </row>
    <row r="151">
      <c r="A151" s="4" t="s">
        <v>34</v>
      </c>
      <c r="B151" s="4" t="s">
        <v>35</v>
      </c>
      <c r="C151" s="5">
        <v>0.7432580442812211</v>
      </c>
      <c r="D151" s="5">
        <v>0.017595113814931243</v>
      </c>
      <c r="E151" s="5">
        <v>0.7721161825726142</v>
      </c>
      <c r="F151" s="5">
        <v>0.7186262626262626</v>
      </c>
      <c r="G151" s="4">
        <v>25.0</v>
      </c>
    </row>
    <row r="152">
      <c r="C152" s="5"/>
      <c r="D152" s="5"/>
      <c r="E152" s="5"/>
      <c r="F152" s="5"/>
    </row>
    <row r="153">
      <c r="C153" s="5"/>
      <c r="D153" s="5"/>
      <c r="E153" s="5"/>
      <c r="F153" s="5"/>
    </row>
    <row r="154">
      <c r="C154" s="5"/>
      <c r="D154" s="5"/>
      <c r="E154" s="5"/>
      <c r="F154" s="5"/>
    </row>
    <row r="155">
      <c r="C155" s="5"/>
      <c r="D155" s="5"/>
      <c r="E155" s="5"/>
      <c r="F155" s="5"/>
    </row>
    <row r="156">
      <c r="C156" s="5"/>
      <c r="D156" s="5"/>
      <c r="E156" s="5"/>
      <c r="F156" s="5"/>
    </row>
    <row r="157">
      <c r="C157" s="5"/>
      <c r="D157" s="5"/>
      <c r="E157" s="5"/>
      <c r="F157" s="5"/>
    </row>
    <row r="158">
      <c r="C158" s="5"/>
      <c r="D158" s="5"/>
      <c r="E158" s="5"/>
      <c r="F158" s="5"/>
    </row>
    <row r="159">
      <c r="C159" s="5"/>
      <c r="D159" s="5"/>
      <c r="E159" s="5"/>
      <c r="F159" s="5"/>
    </row>
    <row r="160">
      <c r="C160" s="5"/>
      <c r="D160" s="5"/>
      <c r="E160" s="5"/>
      <c r="F160" s="5"/>
    </row>
    <row r="161">
      <c r="C161" s="5"/>
      <c r="D161" s="5"/>
      <c r="E161" s="5"/>
      <c r="F161" s="5"/>
    </row>
    <row r="162">
      <c r="C162" s="5"/>
      <c r="D162" s="5"/>
      <c r="E162" s="5"/>
      <c r="F162" s="5"/>
    </row>
    <row r="163">
      <c r="C163" s="5"/>
      <c r="D163" s="5"/>
      <c r="E163" s="5"/>
      <c r="F163" s="5"/>
    </row>
    <row r="164">
      <c r="C164" s="5"/>
      <c r="D164" s="5"/>
      <c r="E164" s="5"/>
      <c r="F164" s="5"/>
    </row>
    <row r="165">
      <c r="C165" s="5"/>
      <c r="D165" s="5"/>
      <c r="E165" s="5"/>
      <c r="F165" s="5"/>
    </row>
    <row r="166">
      <c r="C166" s="5"/>
      <c r="D166" s="5"/>
      <c r="E166" s="5"/>
      <c r="F166" s="5"/>
    </row>
    <row r="167">
      <c r="C167" s="5"/>
      <c r="D167" s="5"/>
      <c r="E167" s="5"/>
      <c r="F167" s="5"/>
    </row>
    <row r="168">
      <c r="C168" s="5"/>
      <c r="D168" s="5"/>
      <c r="E168" s="5"/>
      <c r="F168" s="5"/>
    </row>
    <row r="169">
      <c r="C169" s="5"/>
      <c r="D169" s="5"/>
      <c r="E169" s="5"/>
      <c r="F169" s="5"/>
    </row>
    <row r="170">
      <c r="C170" s="5"/>
      <c r="D170" s="5"/>
      <c r="E170" s="5"/>
      <c r="F170" s="5"/>
    </row>
    <row r="171">
      <c r="C171" s="5"/>
      <c r="D171" s="5"/>
      <c r="E171" s="5"/>
      <c r="F171" s="5"/>
    </row>
    <row r="172">
      <c r="C172" s="5"/>
      <c r="D172" s="5"/>
      <c r="E172" s="5"/>
      <c r="F172" s="5"/>
    </row>
    <row r="173">
      <c r="C173" s="5"/>
      <c r="D173" s="5"/>
      <c r="E173" s="5"/>
      <c r="F173" s="5"/>
    </row>
    <row r="174">
      <c r="C174" s="5"/>
      <c r="D174" s="5"/>
      <c r="E174" s="5"/>
      <c r="F174" s="5"/>
    </row>
    <row r="175">
      <c r="C175" s="5"/>
      <c r="D175" s="5"/>
      <c r="E175" s="5"/>
      <c r="F175" s="5"/>
    </row>
    <row r="176">
      <c r="C176" s="5"/>
      <c r="D176" s="5"/>
      <c r="E176" s="5"/>
      <c r="F176" s="5"/>
    </row>
    <row r="177">
      <c r="C177" s="5"/>
      <c r="D177" s="5"/>
      <c r="E177" s="5"/>
      <c r="F177" s="5"/>
    </row>
    <row r="178">
      <c r="C178" s="5"/>
      <c r="D178" s="5"/>
      <c r="E178" s="5"/>
      <c r="F178" s="5"/>
    </row>
    <row r="179">
      <c r="C179" s="5"/>
      <c r="D179" s="5"/>
      <c r="E179" s="5"/>
      <c r="F179" s="5"/>
    </row>
    <row r="180">
      <c r="C180" s="5"/>
      <c r="D180" s="5"/>
      <c r="E180" s="5"/>
      <c r="F180" s="5"/>
    </row>
    <row r="181">
      <c r="C181" s="5"/>
      <c r="D181" s="5"/>
      <c r="E181" s="5"/>
      <c r="F181" s="5"/>
    </row>
    <row r="182">
      <c r="C182" s="5"/>
      <c r="D182" s="5"/>
      <c r="E182" s="5"/>
      <c r="F182" s="5"/>
    </row>
    <row r="183">
      <c r="C183" s="5"/>
      <c r="D183" s="5"/>
      <c r="E183" s="5"/>
      <c r="F183" s="5"/>
    </row>
    <row r="184">
      <c r="C184" s="5"/>
      <c r="D184" s="5"/>
      <c r="E184" s="5"/>
      <c r="F184" s="5"/>
    </row>
    <row r="185">
      <c r="C185" s="5"/>
      <c r="D185" s="5"/>
      <c r="E185" s="5"/>
      <c r="F185" s="5"/>
    </row>
    <row r="186">
      <c r="C186" s="5"/>
      <c r="D186" s="5"/>
      <c r="E186" s="5"/>
      <c r="F186" s="5"/>
    </row>
    <row r="187">
      <c r="C187" s="5"/>
      <c r="D187" s="5"/>
      <c r="E187" s="5"/>
      <c r="F187" s="5"/>
    </row>
    <row r="188">
      <c r="C188" s="5"/>
      <c r="D188" s="5"/>
      <c r="E188" s="5"/>
      <c r="F188" s="5"/>
    </row>
    <row r="189">
      <c r="C189" s="5"/>
      <c r="D189" s="5"/>
      <c r="E189" s="5"/>
      <c r="F189" s="5"/>
    </row>
    <row r="190">
      <c r="C190" s="5"/>
      <c r="D190" s="5"/>
      <c r="E190" s="5"/>
      <c r="F190" s="5"/>
    </row>
    <row r="191">
      <c r="C191" s="5"/>
      <c r="D191" s="5"/>
      <c r="E191" s="5"/>
      <c r="F191" s="5"/>
    </row>
    <row r="192">
      <c r="C192" s="5"/>
      <c r="D192" s="5"/>
      <c r="E192" s="5"/>
      <c r="F192" s="5"/>
    </row>
    <row r="193">
      <c r="C193" s="5"/>
      <c r="D193" s="5"/>
      <c r="E193" s="5"/>
      <c r="F193" s="5"/>
    </row>
    <row r="194">
      <c r="C194" s="5"/>
      <c r="D194" s="5"/>
      <c r="E194" s="5"/>
      <c r="F194" s="5"/>
    </row>
    <row r="195">
      <c r="C195" s="5"/>
      <c r="D195" s="5"/>
      <c r="E195" s="5"/>
      <c r="F195" s="5"/>
    </row>
    <row r="196">
      <c r="C196" s="5"/>
      <c r="D196" s="5"/>
      <c r="E196" s="5"/>
      <c r="F196" s="5"/>
    </row>
    <row r="197">
      <c r="C197" s="5"/>
      <c r="D197" s="5"/>
      <c r="E197" s="5"/>
      <c r="F197" s="5"/>
    </row>
    <row r="198">
      <c r="C198" s="5"/>
      <c r="D198" s="5"/>
      <c r="E198" s="5"/>
      <c r="F198" s="5"/>
    </row>
    <row r="199">
      <c r="C199" s="5"/>
      <c r="D199" s="5"/>
      <c r="E199" s="5"/>
      <c r="F199" s="5"/>
    </row>
    <row r="200">
      <c r="C200" s="5"/>
      <c r="D200" s="5"/>
      <c r="E200" s="5"/>
      <c r="F200" s="5"/>
    </row>
    <row r="201">
      <c r="C201" s="5"/>
      <c r="D201" s="5"/>
      <c r="E201" s="5"/>
      <c r="F201" s="5"/>
    </row>
    <row r="202">
      <c r="C202" s="5"/>
      <c r="D202" s="5"/>
      <c r="E202" s="5"/>
      <c r="F202" s="5"/>
    </row>
    <row r="203">
      <c r="C203" s="5"/>
      <c r="D203" s="5"/>
      <c r="E203" s="5"/>
      <c r="F203" s="5"/>
    </row>
    <row r="204">
      <c r="C204" s="5"/>
      <c r="D204" s="5"/>
      <c r="E204" s="5"/>
      <c r="F204" s="5"/>
    </row>
    <row r="205">
      <c r="C205" s="5"/>
      <c r="D205" s="5"/>
      <c r="E205" s="5"/>
      <c r="F205" s="5"/>
    </row>
    <row r="206">
      <c r="C206" s="5"/>
      <c r="D206" s="5"/>
      <c r="E206" s="5"/>
      <c r="F206" s="5"/>
    </row>
    <row r="207">
      <c r="C207" s="5"/>
      <c r="D207" s="5"/>
      <c r="E207" s="5"/>
      <c r="F207" s="5"/>
    </row>
    <row r="208">
      <c r="C208" s="5"/>
      <c r="D208" s="5"/>
      <c r="E208" s="5"/>
      <c r="F208" s="5"/>
    </row>
    <row r="209">
      <c r="C209" s="5"/>
      <c r="D209" s="5"/>
      <c r="E209" s="5"/>
      <c r="F209" s="5"/>
    </row>
    <row r="210">
      <c r="C210" s="5"/>
      <c r="D210" s="5"/>
      <c r="E210" s="5"/>
      <c r="F210" s="5"/>
    </row>
    <row r="211">
      <c r="C211" s="5"/>
      <c r="D211" s="5"/>
      <c r="E211" s="5"/>
      <c r="F211" s="5"/>
    </row>
    <row r="212">
      <c r="C212" s="5"/>
      <c r="D212" s="5"/>
      <c r="E212" s="5"/>
      <c r="F212" s="5"/>
    </row>
    <row r="213">
      <c r="C213" s="5"/>
      <c r="D213" s="5"/>
      <c r="E213" s="5"/>
      <c r="F213" s="5"/>
    </row>
    <row r="214">
      <c r="C214" s="5"/>
      <c r="D214" s="5"/>
      <c r="E214" s="5"/>
      <c r="F214" s="5"/>
    </row>
    <row r="215">
      <c r="C215" s="5"/>
      <c r="D215" s="5"/>
      <c r="E215" s="5"/>
      <c r="F215" s="5"/>
    </row>
    <row r="216">
      <c r="C216" s="5"/>
      <c r="D216" s="5"/>
      <c r="E216" s="5"/>
      <c r="F216" s="5"/>
    </row>
    <row r="217">
      <c r="C217" s="5"/>
      <c r="D217" s="5"/>
      <c r="E217" s="5"/>
      <c r="F217" s="5"/>
    </row>
    <row r="218">
      <c r="C218" s="5"/>
      <c r="D218" s="5"/>
      <c r="E218" s="5"/>
      <c r="F218" s="5"/>
    </row>
    <row r="219">
      <c r="C219" s="5"/>
      <c r="D219" s="5"/>
      <c r="E219" s="5"/>
      <c r="F219" s="5"/>
    </row>
    <row r="220">
      <c r="C220" s="5"/>
      <c r="D220" s="5"/>
      <c r="E220" s="5"/>
      <c r="F220" s="5"/>
    </row>
    <row r="221">
      <c r="C221" s="5"/>
      <c r="D221" s="5"/>
      <c r="E221" s="5"/>
      <c r="F221" s="5"/>
    </row>
    <row r="222">
      <c r="C222" s="5"/>
      <c r="D222" s="5"/>
      <c r="E222" s="5"/>
      <c r="F222" s="5"/>
    </row>
    <row r="223">
      <c r="C223" s="5"/>
      <c r="D223" s="5"/>
      <c r="E223" s="5"/>
      <c r="F223" s="5"/>
    </row>
    <row r="224">
      <c r="C224" s="5"/>
      <c r="D224" s="5"/>
      <c r="E224" s="5"/>
      <c r="F224" s="5"/>
    </row>
    <row r="225">
      <c r="C225" s="5"/>
      <c r="D225" s="5"/>
      <c r="E225" s="5"/>
      <c r="F225" s="5"/>
    </row>
    <row r="226">
      <c r="C226" s="5"/>
      <c r="D226" s="5"/>
      <c r="E226" s="5"/>
      <c r="F226" s="5"/>
    </row>
    <row r="227">
      <c r="C227" s="5"/>
      <c r="D227" s="5"/>
      <c r="E227" s="5"/>
      <c r="F227" s="5"/>
    </row>
    <row r="228">
      <c r="C228" s="5"/>
      <c r="D228" s="5"/>
      <c r="E228" s="5"/>
      <c r="F228" s="5"/>
    </row>
    <row r="229">
      <c r="C229" s="5"/>
      <c r="D229" s="5"/>
      <c r="E229" s="5"/>
      <c r="F229" s="5"/>
    </row>
    <row r="230">
      <c r="C230" s="5"/>
      <c r="D230" s="5"/>
      <c r="E230" s="5"/>
      <c r="F230" s="5"/>
    </row>
    <row r="231">
      <c r="C231" s="5"/>
      <c r="D231" s="5"/>
      <c r="E231" s="5"/>
      <c r="F231" s="5"/>
    </row>
    <row r="232">
      <c r="C232" s="5"/>
      <c r="D232" s="5"/>
      <c r="E232" s="5"/>
      <c r="F232" s="5"/>
    </row>
    <row r="233">
      <c r="C233" s="5"/>
      <c r="D233" s="5"/>
      <c r="E233" s="5"/>
      <c r="F233" s="5"/>
    </row>
    <row r="234">
      <c r="C234" s="5"/>
      <c r="D234" s="5"/>
      <c r="E234" s="5"/>
      <c r="F234" s="5"/>
    </row>
    <row r="235">
      <c r="C235" s="5"/>
      <c r="D235" s="5"/>
      <c r="E235" s="5"/>
      <c r="F235" s="5"/>
    </row>
    <row r="236">
      <c r="C236" s="5"/>
      <c r="D236" s="5"/>
      <c r="E236" s="5"/>
      <c r="F236" s="5"/>
    </row>
    <row r="237">
      <c r="C237" s="5"/>
      <c r="D237" s="5"/>
      <c r="E237" s="5"/>
      <c r="F237" s="5"/>
    </row>
    <row r="238">
      <c r="C238" s="5"/>
      <c r="D238" s="5"/>
      <c r="E238" s="5"/>
      <c r="F238" s="5"/>
    </row>
    <row r="239">
      <c r="C239" s="5"/>
      <c r="D239" s="5"/>
      <c r="E239" s="5"/>
      <c r="F239" s="5"/>
    </row>
    <row r="240">
      <c r="C240" s="5"/>
      <c r="D240" s="5"/>
      <c r="E240" s="5"/>
      <c r="F240" s="5"/>
    </row>
    <row r="241">
      <c r="C241" s="5"/>
      <c r="D241" s="5"/>
      <c r="E241" s="5"/>
      <c r="F241" s="5"/>
    </row>
    <row r="242">
      <c r="C242" s="5"/>
      <c r="D242" s="5"/>
      <c r="E242" s="5"/>
      <c r="F242" s="5"/>
    </row>
    <row r="243">
      <c r="C243" s="5"/>
      <c r="D243" s="5"/>
      <c r="E243" s="5"/>
      <c r="F243" s="5"/>
    </row>
    <row r="244">
      <c r="C244" s="5"/>
      <c r="D244" s="5"/>
      <c r="E244" s="5"/>
      <c r="F244" s="5"/>
    </row>
    <row r="245">
      <c r="C245" s="5"/>
      <c r="D245" s="5"/>
      <c r="E245" s="5"/>
      <c r="F245" s="5"/>
    </row>
    <row r="246">
      <c r="C246" s="5"/>
      <c r="D246" s="5"/>
      <c r="E246" s="5"/>
      <c r="F246" s="5"/>
    </row>
    <row r="247">
      <c r="C247" s="5"/>
      <c r="D247" s="5"/>
      <c r="E247" s="5"/>
      <c r="F247" s="5"/>
    </row>
    <row r="248">
      <c r="C248" s="5"/>
      <c r="D248" s="5"/>
      <c r="E248" s="5"/>
      <c r="F248" s="5"/>
    </row>
    <row r="249">
      <c r="C249" s="5"/>
      <c r="D249" s="5"/>
      <c r="E249" s="5"/>
      <c r="F249" s="5"/>
    </row>
    <row r="250">
      <c r="C250" s="5"/>
      <c r="D250" s="5"/>
      <c r="E250" s="5"/>
      <c r="F250" s="5"/>
    </row>
    <row r="251">
      <c r="C251" s="5"/>
      <c r="D251" s="5"/>
      <c r="E251" s="5"/>
      <c r="F251" s="5"/>
    </row>
    <row r="252">
      <c r="C252" s="5"/>
      <c r="D252" s="5"/>
      <c r="E252" s="5"/>
      <c r="F252" s="5"/>
    </row>
    <row r="253">
      <c r="C253" s="5"/>
      <c r="D253" s="5"/>
      <c r="E253" s="5"/>
      <c r="F253" s="5"/>
    </row>
    <row r="254">
      <c r="C254" s="5"/>
      <c r="D254" s="5"/>
      <c r="E254" s="5"/>
      <c r="F254" s="5"/>
    </row>
    <row r="255">
      <c r="C255" s="5"/>
      <c r="D255" s="5"/>
      <c r="E255" s="5"/>
      <c r="F255" s="5"/>
    </row>
    <row r="256">
      <c r="C256" s="5"/>
      <c r="D256" s="5"/>
      <c r="E256" s="5"/>
      <c r="F256" s="5"/>
    </row>
    <row r="257">
      <c r="C257" s="5"/>
      <c r="D257" s="5"/>
      <c r="E257" s="5"/>
      <c r="F257" s="5"/>
    </row>
    <row r="258">
      <c r="C258" s="5"/>
      <c r="D258" s="5"/>
      <c r="E258" s="5"/>
      <c r="F258" s="5"/>
    </row>
    <row r="259">
      <c r="C259" s="5"/>
      <c r="D259" s="5"/>
      <c r="E259" s="5"/>
      <c r="F259" s="5"/>
    </row>
    <row r="260">
      <c r="C260" s="5"/>
      <c r="D260" s="5"/>
      <c r="E260" s="5"/>
      <c r="F260" s="5"/>
    </row>
    <row r="261">
      <c r="C261" s="5"/>
      <c r="D261" s="5"/>
      <c r="E261" s="5"/>
      <c r="F261" s="5"/>
    </row>
    <row r="262">
      <c r="C262" s="5"/>
      <c r="D262" s="5"/>
      <c r="E262" s="5"/>
      <c r="F262" s="5"/>
    </row>
    <row r="263">
      <c r="C263" s="5"/>
      <c r="D263" s="5"/>
      <c r="E263" s="5"/>
      <c r="F263" s="5"/>
    </row>
    <row r="264">
      <c r="C264" s="5"/>
      <c r="D264" s="5"/>
      <c r="E264" s="5"/>
      <c r="F264" s="5"/>
    </row>
    <row r="265">
      <c r="C265" s="5"/>
      <c r="D265" s="5"/>
      <c r="E265" s="5"/>
      <c r="F265" s="5"/>
    </row>
    <row r="266">
      <c r="C266" s="5"/>
      <c r="D266" s="5"/>
      <c r="E266" s="5"/>
      <c r="F266" s="5"/>
    </row>
    <row r="267">
      <c r="C267" s="5"/>
      <c r="D267" s="5"/>
      <c r="E267" s="5"/>
      <c r="F267" s="5"/>
    </row>
    <row r="268">
      <c r="C268" s="5"/>
      <c r="D268" s="5"/>
      <c r="E268" s="5"/>
      <c r="F268" s="5"/>
    </row>
    <row r="269">
      <c r="C269" s="5"/>
      <c r="D269" s="5"/>
      <c r="E269" s="5"/>
      <c r="F269" s="5"/>
    </row>
    <row r="270">
      <c r="C270" s="5"/>
      <c r="D270" s="5"/>
      <c r="E270" s="5"/>
      <c r="F270" s="5"/>
    </row>
    <row r="271">
      <c r="C271" s="5"/>
      <c r="D271" s="5"/>
      <c r="E271" s="5"/>
      <c r="F271" s="5"/>
    </row>
    <row r="272">
      <c r="C272" s="5"/>
      <c r="D272" s="5"/>
      <c r="E272" s="5"/>
      <c r="F272" s="5"/>
    </row>
    <row r="273">
      <c r="C273" s="5"/>
      <c r="D273" s="5"/>
      <c r="E273" s="5"/>
      <c r="F273" s="5"/>
    </row>
    <row r="274">
      <c r="C274" s="5"/>
      <c r="D274" s="5"/>
      <c r="E274" s="5"/>
      <c r="F274" s="5"/>
    </row>
    <row r="275">
      <c r="C275" s="5"/>
      <c r="D275" s="5"/>
      <c r="E275" s="5"/>
      <c r="F275" s="5"/>
    </row>
    <row r="276">
      <c r="C276" s="5"/>
      <c r="D276" s="5"/>
      <c r="E276" s="5"/>
      <c r="F276" s="5"/>
    </row>
    <row r="277">
      <c r="C277" s="5"/>
      <c r="D277" s="5"/>
      <c r="E277" s="5"/>
      <c r="F277" s="5"/>
    </row>
    <row r="278">
      <c r="C278" s="5"/>
      <c r="D278" s="5"/>
      <c r="E278" s="5"/>
      <c r="F278" s="5"/>
    </row>
    <row r="279">
      <c r="C279" s="5"/>
      <c r="D279" s="5"/>
      <c r="E279" s="5"/>
      <c r="F279" s="5"/>
    </row>
    <row r="280">
      <c r="C280" s="5"/>
      <c r="D280" s="5"/>
      <c r="E280" s="5"/>
      <c r="F280" s="5"/>
    </row>
    <row r="281">
      <c r="C281" s="5"/>
      <c r="D281" s="5"/>
      <c r="E281" s="5"/>
      <c r="F281" s="5"/>
    </row>
    <row r="282">
      <c r="C282" s="5"/>
      <c r="D282" s="5"/>
      <c r="E282" s="5"/>
      <c r="F282" s="5"/>
    </row>
    <row r="283">
      <c r="C283" s="5"/>
      <c r="D283" s="5"/>
      <c r="E283" s="5"/>
      <c r="F283" s="5"/>
    </row>
    <row r="284">
      <c r="C284" s="5"/>
      <c r="D284" s="5"/>
      <c r="E284" s="5"/>
      <c r="F284" s="5"/>
    </row>
    <row r="285">
      <c r="C285" s="5"/>
      <c r="D285" s="5"/>
      <c r="E285" s="5"/>
      <c r="F285" s="5"/>
    </row>
    <row r="286">
      <c r="C286" s="5"/>
      <c r="D286" s="5"/>
      <c r="E286" s="5"/>
      <c r="F286" s="5"/>
    </row>
    <row r="287">
      <c r="C287" s="5"/>
      <c r="D287" s="5"/>
      <c r="E287" s="5"/>
      <c r="F287" s="5"/>
    </row>
    <row r="288">
      <c r="C288" s="5"/>
      <c r="D288" s="5"/>
      <c r="E288" s="5"/>
      <c r="F288" s="5"/>
    </row>
    <row r="289">
      <c r="C289" s="5"/>
      <c r="D289" s="5"/>
      <c r="E289" s="5"/>
      <c r="F289" s="5"/>
    </row>
    <row r="290">
      <c r="C290" s="5"/>
      <c r="D290" s="5"/>
      <c r="E290" s="5"/>
      <c r="F290" s="5"/>
    </row>
    <row r="291">
      <c r="C291" s="5"/>
      <c r="D291" s="5"/>
      <c r="E291" s="5"/>
      <c r="F291" s="5"/>
    </row>
    <row r="292">
      <c r="C292" s="5"/>
      <c r="D292" s="5"/>
      <c r="E292" s="5"/>
      <c r="F292" s="5"/>
    </row>
    <row r="293">
      <c r="C293" s="5"/>
      <c r="D293" s="5"/>
      <c r="E293" s="5"/>
      <c r="F293" s="5"/>
    </row>
    <row r="294">
      <c r="C294" s="5"/>
      <c r="D294" s="5"/>
      <c r="E294" s="5"/>
      <c r="F294" s="5"/>
    </row>
    <row r="295">
      <c r="C295" s="5"/>
      <c r="D295" s="5"/>
      <c r="E295" s="5"/>
      <c r="F295" s="5"/>
    </row>
    <row r="296">
      <c r="C296" s="5"/>
      <c r="D296" s="5"/>
      <c r="E296" s="5"/>
      <c r="F296" s="5"/>
    </row>
    <row r="297">
      <c r="C297" s="5"/>
      <c r="D297" s="5"/>
      <c r="E297" s="5"/>
      <c r="F297" s="5"/>
    </row>
    <row r="298">
      <c r="C298" s="5"/>
      <c r="D298" s="5"/>
      <c r="E298" s="5"/>
      <c r="F298" s="5"/>
    </row>
    <row r="299">
      <c r="C299" s="5"/>
      <c r="D299" s="5"/>
      <c r="E299" s="5"/>
      <c r="F299" s="5"/>
    </row>
    <row r="300">
      <c r="C300" s="5"/>
      <c r="D300" s="5"/>
      <c r="E300" s="5"/>
      <c r="F300" s="5"/>
    </row>
    <row r="301">
      <c r="C301" s="5"/>
      <c r="D301" s="5"/>
      <c r="E301" s="5"/>
      <c r="F301" s="5"/>
    </row>
    <row r="302">
      <c r="C302" s="5"/>
      <c r="D302" s="5"/>
      <c r="E302" s="5"/>
      <c r="F302" s="5"/>
    </row>
    <row r="303">
      <c r="C303" s="5"/>
      <c r="D303" s="5"/>
      <c r="E303" s="5"/>
      <c r="F303" s="5"/>
    </row>
    <row r="304">
      <c r="C304" s="5"/>
      <c r="D304" s="5"/>
      <c r="E304" s="5"/>
      <c r="F304" s="5"/>
    </row>
    <row r="305">
      <c r="C305" s="5"/>
      <c r="D305" s="5"/>
      <c r="E305" s="5"/>
      <c r="F305" s="5"/>
    </row>
    <row r="306">
      <c r="C306" s="5"/>
      <c r="D306" s="5"/>
      <c r="E306" s="5"/>
      <c r="F306" s="5"/>
    </row>
    <row r="307">
      <c r="C307" s="5"/>
      <c r="D307" s="5"/>
      <c r="E307" s="5"/>
      <c r="F307" s="5"/>
    </row>
    <row r="308">
      <c r="C308" s="5"/>
      <c r="D308" s="5"/>
      <c r="E308" s="5"/>
      <c r="F308" s="5"/>
    </row>
    <row r="309">
      <c r="C309" s="5"/>
      <c r="D309" s="5"/>
      <c r="E309" s="5"/>
      <c r="F309" s="5"/>
    </row>
    <row r="310">
      <c r="C310" s="5"/>
      <c r="D310" s="5"/>
      <c r="E310" s="5"/>
      <c r="F310" s="5"/>
    </row>
    <row r="311">
      <c r="C311" s="5"/>
      <c r="D311" s="5"/>
      <c r="E311" s="5"/>
      <c r="F311" s="5"/>
    </row>
    <row r="312">
      <c r="C312" s="5"/>
      <c r="D312" s="5"/>
      <c r="E312" s="5"/>
      <c r="F312" s="5"/>
    </row>
    <row r="313">
      <c r="C313" s="5"/>
      <c r="D313" s="5"/>
      <c r="E313" s="5"/>
      <c r="F313" s="5"/>
    </row>
    <row r="314">
      <c r="C314" s="5"/>
      <c r="D314" s="5"/>
      <c r="E314" s="5"/>
      <c r="F314" s="5"/>
    </row>
    <row r="315">
      <c r="C315" s="5"/>
      <c r="D315" s="5"/>
      <c r="E315" s="5"/>
      <c r="F315" s="5"/>
    </row>
    <row r="316">
      <c r="C316" s="5"/>
      <c r="D316" s="5"/>
      <c r="E316" s="5"/>
      <c r="F316" s="5"/>
    </row>
    <row r="317">
      <c r="C317" s="5"/>
      <c r="D317" s="5"/>
      <c r="E317" s="5"/>
      <c r="F317" s="5"/>
    </row>
    <row r="318">
      <c r="C318" s="5"/>
      <c r="D318" s="5"/>
      <c r="E318" s="5"/>
      <c r="F318" s="5"/>
    </row>
    <row r="319">
      <c r="C319" s="5"/>
      <c r="D319" s="5"/>
      <c r="E319" s="5"/>
      <c r="F319" s="5"/>
    </row>
    <row r="320">
      <c r="C320" s="5"/>
      <c r="D320" s="5"/>
      <c r="E320" s="5"/>
      <c r="F320" s="5"/>
    </row>
    <row r="321">
      <c r="C321" s="5"/>
      <c r="D321" s="5"/>
      <c r="E321" s="5"/>
      <c r="F321" s="5"/>
    </row>
    <row r="322">
      <c r="C322" s="5"/>
      <c r="D322" s="5"/>
      <c r="E322" s="5"/>
      <c r="F322" s="5"/>
    </row>
    <row r="323">
      <c r="C323" s="5"/>
      <c r="D323" s="5"/>
      <c r="E323" s="5"/>
      <c r="F323" s="5"/>
    </row>
    <row r="324">
      <c r="C324" s="5"/>
      <c r="D324" s="5"/>
      <c r="E324" s="5"/>
      <c r="F324" s="5"/>
    </row>
    <row r="325">
      <c r="C325" s="5"/>
      <c r="D325" s="5"/>
      <c r="E325" s="5"/>
      <c r="F325" s="5"/>
    </row>
    <row r="326">
      <c r="C326" s="5"/>
      <c r="D326" s="5"/>
      <c r="E326" s="5"/>
      <c r="F326" s="5"/>
    </row>
    <row r="327">
      <c r="C327" s="5"/>
      <c r="D327" s="5"/>
      <c r="E327" s="5"/>
      <c r="F327" s="5"/>
    </row>
    <row r="328">
      <c r="C328" s="5"/>
      <c r="D328" s="5"/>
      <c r="E328" s="5"/>
      <c r="F328" s="5"/>
    </row>
    <row r="329">
      <c r="C329" s="5"/>
      <c r="D329" s="5"/>
      <c r="E329" s="5"/>
      <c r="F329" s="5"/>
    </row>
    <row r="330">
      <c r="C330" s="5"/>
      <c r="D330" s="5"/>
      <c r="E330" s="5"/>
      <c r="F330" s="5"/>
    </row>
    <row r="331">
      <c r="C331" s="5"/>
      <c r="D331" s="5"/>
      <c r="E331" s="5"/>
      <c r="F331" s="5"/>
    </row>
    <row r="332">
      <c r="C332" s="5"/>
      <c r="D332" s="5"/>
      <c r="E332" s="5"/>
      <c r="F332" s="5"/>
    </row>
    <row r="333">
      <c r="C333" s="5"/>
      <c r="D333" s="5"/>
      <c r="E333" s="5"/>
      <c r="F333" s="5"/>
    </row>
    <row r="334">
      <c r="C334" s="5"/>
      <c r="D334" s="5"/>
      <c r="E334" s="5"/>
      <c r="F334" s="5"/>
    </row>
    <row r="335">
      <c r="C335" s="5"/>
      <c r="D335" s="5"/>
      <c r="E335" s="5"/>
      <c r="F335" s="5"/>
    </row>
    <row r="336">
      <c r="C336" s="5"/>
      <c r="D336" s="5"/>
      <c r="E336" s="5"/>
      <c r="F336" s="5"/>
    </row>
    <row r="337">
      <c r="C337" s="5"/>
      <c r="D337" s="5"/>
      <c r="E337" s="5"/>
      <c r="F337" s="5"/>
    </row>
    <row r="338">
      <c r="C338" s="5"/>
      <c r="D338" s="5"/>
      <c r="E338" s="5"/>
      <c r="F338" s="5"/>
    </row>
    <row r="339">
      <c r="C339" s="5"/>
      <c r="D339" s="5"/>
      <c r="E339" s="5"/>
      <c r="F339" s="5"/>
    </row>
    <row r="340">
      <c r="C340" s="5"/>
      <c r="D340" s="5"/>
      <c r="E340" s="5"/>
      <c r="F340" s="5"/>
    </row>
    <row r="341">
      <c r="C341" s="5"/>
      <c r="D341" s="5"/>
      <c r="E341" s="5"/>
      <c r="F341" s="5"/>
    </row>
    <row r="342">
      <c r="C342" s="5"/>
      <c r="D342" s="5"/>
      <c r="E342" s="5"/>
      <c r="F342" s="5"/>
    </row>
    <row r="343">
      <c r="C343" s="5"/>
      <c r="D343" s="5"/>
      <c r="E343" s="5"/>
      <c r="F343" s="5"/>
    </row>
    <row r="344">
      <c r="C344" s="5"/>
      <c r="D344" s="5"/>
      <c r="E344" s="5"/>
      <c r="F344" s="5"/>
    </row>
    <row r="345">
      <c r="C345" s="5"/>
      <c r="D345" s="5"/>
      <c r="E345" s="5"/>
      <c r="F345" s="5"/>
    </row>
    <row r="346">
      <c r="C346" s="5"/>
      <c r="D346" s="5"/>
      <c r="E346" s="5"/>
      <c r="F346" s="5"/>
    </row>
    <row r="347">
      <c r="C347" s="5"/>
      <c r="D347" s="5"/>
      <c r="E347" s="5"/>
      <c r="F347" s="5"/>
    </row>
    <row r="348">
      <c r="C348" s="5"/>
      <c r="D348" s="5"/>
      <c r="E348" s="5"/>
      <c r="F348" s="5"/>
    </row>
    <row r="349">
      <c r="C349" s="5"/>
      <c r="D349" s="5"/>
      <c r="E349" s="5"/>
      <c r="F349" s="5"/>
    </row>
    <row r="350">
      <c r="C350" s="5"/>
      <c r="D350" s="5"/>
      <c r="E350" s="5"/>
      <c r="F350" s="5"/>
    </row>
    <row r="351">
      <c r="C351" s="5"/>
      <c r="D351" s="5"/>
      <c r="E351" s="5"/>
      <c r="F351" s="5"/>
    </row>
    <row r="352">
      <c r="C352" s="5"/>
      <c r="D352" s="5"/>
      <c r="E352" s="5"/>
      <c r="F352" s="5"/>
    </row>
    <row r="353">
      <c r="C353" s="5"/>
      <c r="D353" s="5"/>
      <c r="E353" s="5"/>
      <c r="F353" s="5"/>
    </row>
    <row r="354">
      <c r="C354" s="5"/>
      <c r="D354" s="5"/>
      <c r="E354" s="5"/>
      <c r="F354" s="5"/>
    </row>
    <row r="355">
      <c r="C355" s="5"/>
      <c r="D355" s="5"/>
      <c r="E355" s="5"/>
      <c r="F355" s="5"/>
    </row>
    <row r="356">
      <c r="C356" s="5"/>
      <c r="D356" s="5"/>
      <c r="E356" s="5"/>
      <c r="F356" s="5"/>
    </row>
    <row r="357">
      <c r="C357" s="5"/>
      <c r="D357" s="5"/>
      <c r="E357" s="5"/>
      <c r="F357" s="5"/>
    </row>
    <row r="358">
      <c r="C358" s="5"/>
      <c r="D358" s="5"/>
      <c r="E358" s="5"/>
      <c r="F358" s="5"/>
    </row>
    <row r="359">
      <c r="C359" s="5"/>
      <c r="D359" s="5"/>
      <c r="E359" s="5"/>
      <c r="F359" s="5"/>
    </row>
    <row r="360">
      <c r="C360" s="5"/>
      <c r="D360" s="5"/>
      <c r="E360" s="5"/>
      <c r="F360" s="5"/>
    </row>
    <row r="361">
      <c r="C361" s="5"/>
      <c r="D361" s="5"/>
      <c r="E361" s="5"/>
      <c r="F361" s="5"/>
    </row>
    <row r="362">
      <c r="C362" s="5"/>
      <c r="D362" s="5"/>
      <c r="E362" s="5"/>
      <c r="F362" s="5"/>
    </row>
    <row r="363">
      <c r="C363" s="5"/>
      <c r="D363" s="5"/>
      <c r="E363" s="5"/>
      <c r="F363" s="5"/>
    </row>
    <row r="364">
      <c r="C364" s="5"/>
      <c r="D364" s="5"/>
      <c r="E364" s="5"/>
      <c r="F364" s="5"/>
    </row>
    <row r="365">
      <c r="C365" s="5"/>
      <c r="D365" s="5"/>
      <c r="E365" s="5"/>
      <c r="F365" s="5"/>
    </row>
    <row r="366">
      <c r="C366" s="5"/>
      <c r="D366" s="5"/>
      <c r="E366" s="5"/>
      <c r="F366" s="5"/>
    </row>
    <row r="367">
      <c r="C367" s="5"/>
      <c r="D367" s="5"/>
      <c r="E367" s="5"/>
      <c r="F367" s="5"/>
    </row>
    <row r="368">
      <c r="C368" s="5"/>
      <c r="D368" s="5"/>
      <c r="E368" s="5"/>
      <c r="F368" s="5"/>
    </row>
    <row r="369">
      <c r="C369" s="5"/>
      <c r="D369" s="5"/>
      <c r="E369" s="5"/>
      <c r="F369" s="5"/>
    </row>
    <row r="370">
      <c r="C370" s="5"/>
      <c r="D370" s="5"/>
      <c r="E370" s="5"/>
      <c r="F370" s="5"/>
    </row>
    <row r="371">
      <c r="C371" s="5"/>
      <c r="D371" s="5"/>
      <c r="E371" s="5"/>
      <c r="F371" s="5"/>
    </row>
    <row r="372">
      <c r="C372" s="5"/>
      <c r="D372" s="5"/>
      <c r="E372" s="5"/>
      <c r="F372" s="5"/>
    </row>
    <row r="373">
      <c r="C373" s="5"/>
      <c r="D373" s="5"/>
      <c r="E373" s="5"/>
      <c r="F373" s="5"/>
    </row>
    <row r="374">
      <c r="C374" s="5"/>
      <c r="D374" s="5"/>
      <c r="E374" s="5"/>
      <c r="F374" s="5"/>
    </row>
    <row r="375">
      <c r="C375" s="5"/>
      <c r="D375" s="5"/>
      <c r="E375" s="5"/>
      <c r="F375" s="5"/>
    </row>
    <row r="376">
      <c r="C376" s="5"/>
      <c r="D376" s="5"/>
      <c r="E376" s="5"/>
      <c r="F376" s="5"/>
    </row>
    <row r="377">
      <c r="C377" s="5"/>
      <c r="D377" s="5"/>
      <c r="E377" s="5"/>
      <c r="F377" s="5"/>
    </row>
    <row r="378">
      <c r="C378" s="5"/>
      <c r="D378" s="5"/>
      <c r="E378" s="5"/>
      <c r="F378" s="5"/>
    </row>
    <row r="379">
      <c r="C379" s="5"/>
      <c r="D379" s="5"/>
      <c r="E379" s="5"/>
      <c r="F379" s="5"/>
    </row>
    <row r="380">
      <c r="C380" s="5"/>
      <c r="D380" s="5"/>
      <c r="E380" s="5"/>
      <c r="F380" s="5"/>
    </row>
    <row r="381">
      <c r="C381" s="5"/>
      <c r="D381" s="5"/>
      <c r="E381" s="5"/>
      <c r="F381" s="5"/>
    </row>
    <row r="382">
      <c r="C382" s="5"/>
      <c r="D382" s="5"/>
      <c r="E382" s="5"/>
      <c r="F382" s="5"/>
    </row>
    <row r="383">
      <c r="C383" s="5"/>
      <c r="D383" s="5"/>
      <c r="E383" s="5"/>
      <c r="F383" s="5"/>
    </row>
    <row r="384">
      <c r="C384" s="5"/>
      <c r="D384" s="5"/>
      <c r="E384" s="5"/>
      <c r="F384" s="5"/>
    </row>
    <row r="385">
      <c r="C385" s="5"/>
      <c r="D385" s="5"/>
      <c r="E385" s="5"/>
      <c r="F385" s="5"/>
    </row>
    <row r="386">
      <c r="C386" s="5"/>
      <c r="D386" s="5"/>
      <c r="E386" s="5"/>
      <c r="F386" s="5"/>
    </row>
    <row r="387">
      <c r="C387" s="5"/>
      <c r="D387" s="5"/>
      <c r="E387" s="5"/>
      <c r="F387" s="5"/>
    </row>
    <row r="388">
      <c r="C388" s="5"/>
      <c r="D388" s="5"/>
      <c r="E388" s="5"/>
      <c r="F388" s="5"/>
    </row>
    <row r="389">
      <c r="C389" s="5"/>
      <c r="D389" s="5"/>
      <c r="E389" s="5"/>
      <c r="F389" s="5"/>
    </row>
    <row r="390">
      <c r="C390" s="5"/>
      <c r="D390" s="5"/>
      <c r="E390" s="5"/>
      <c r="F390" s="5"/>
    </row>
    <row r="391">
      <c r="C391" s="5"/>
      <c r="D391" s="5"/>
      <c r="E391" s="5"/>
      <c r="F391" s="5"/>
    </row>
    <row r="392">
      <c r="C392" s="5"/>
      <c r="D392" s="5"/>
      <c r="E392" s="5"/>
      <c r="F392" s="5"/>
    </row>
    <row r="393">
      <c r="C393" s="5"/>
      <c r="D393" s="5"/>
      <c r="E393" s="5"/>
      <c r="F393" s="5"/>
    </row>
    <row r="394">
      <c r="C394" s="5"/>
      <c r="D394" s="5"/>
      <c r="E394" s="5"/>
      <c r="F394" s="5"/>
    </row>
    <row r="395">
      <c r="C395" s="5"/>
      <c r="D395" s="5"/>
      <c r="E395" s="5"/>
      <c r="F395" s="5"/>
    </row>
    <row r="396">
      <c r="C396" s="5"/>
      <c r="D396" s="5"/>
      <c r="E396" s="5"/>
      <c r="F396" s="5"/>
    </row>
    <row r="397">
      <c r="C397" s="5"/>
      <c r="D397" s="5"/>
      <c r="E397" s="5"/>
      <c r="F397" s="5"/>
    </row>
    <row r="398">
      <c r="C398" s="5"/>
      <c r="D398" s="5"/>
      <c r="E398" s="5"/>
      <c r="F398" s="5"/>
    </row>
    <row r="399">
      <c r="C399" s="5"/>
      <c r="D399" s="5"/>
      <c r="E399" s="5"/>
      <c r="F399" s="5"/>
    </row>
    <row r="400">
      <c r="C400" s="5"/>
      <c r="D400" s="5"/>
      <c r="E400" s="5"/>
      <c r="F400" s="5"/>
    </row>
    <row r="401">
      <c r="C401" s="5"/>
      <c r="D401" s="5"/>
      <c r="E401" s="5"/>
      <c r="F401" s="5"/>
    </row>
    <row r="402">
      <c r="C402" s="5"/>
      <c r="D402" s="5"/>
      <c r="E402" s="5"/>
      <c r="F402" s="5"/>
    </row>
    <row r="403">
      <c r="C403" s="5"/>
      <c r="D403" s="5"/>
      <c r="E403" s="5"/>
      <c r="F403" s="5"/>
    </row>
    <row r="404">
      <c r="C404" s="5"/>
      <c r="D404" s="5"/>
      <c r="E404" s="5"/>
      <c r="F404" s="5"/>
    </row>
    <row r="405">
      <c r="C405" s="5"/>
      <c r="D405" s="5"/>
      <c r="E405" s="5"/>
      <c r="F405" s="5"/>
    </row>
    <row r="406">
      <c r="C406" s="5"/>
      <c r="D406" s="5"/>
      <c r="E406" s="5"/>
      <c r="F406" s="5"/>
    </row>
    <row r="407">
      <c r="C407" s="5"/>
      <c r="D407" s="5"/>
      <c r="E407" s="5"/>
      <c r="F407" s="5"/>
    </row>
    <row r="408">
      <c r="C408" s="5"/>
      <c r="D408" s="5"/>
      <c r="E408" s="5"/>
      <c r="F408" s="5"/>
    </row>
    <row r="409">
      <c r="C409" s="5"/>
      <c r="D409" s="5"/>
      <c r="E409" s="5"/>
      <c r="F409" s="5"/>
    </row>
    <row r="410">
      <c r="C410" s="5"/>
      <c r="D410" s="5"/>
      <c r="E410" s="5"/>
      <c r="F410" s="5"/>
    </row>
    <row r="411">
      <c r="C411" s="5"/>
      <c r="D411" s="5"/>
      <c r="E411" s="5"/>
      <c r="F411" s="5"/>
    </row>
    <row r="412">
      <c r="C412" s="5"/>
      <c r="D412" s="5"/>
      <c r="E412" s="5"/>
      <c r="F412" s="5"/>
    </row>
    <row r="413">
      <c r="C413" s="5"/>
      <c r="D413" s="5"/>
      <c r="E413" s="5"/>
      <c r="F413" s="5"/>
    </row>
    <row r="414">
      <c r="C414" s="5"/>
      <c r="D414" s="5"/>
      <c r="E414" s="5"/>
      <c r="F414" s="5"/>
    </row>
    <row r="415">
      <c r="C415" s="5"/>
      <c r="D415" s="5"/>
      <c r="E415" s="5"/>
      <c r="F415" s="5"/>
    </row>
    <row r="416">
      <c r="C416" s="5"/>
      <c r="D416" s="5"/>
      <c r="E416" s="5"/>
      <c r="F416" s="5"/>
    </row>
    <row r="417">
      <c r="C417" s="5"/>
      <c r="D417" s="5"/>
      <c r="E417" s="5"/>
      <c r="F417" s="5"/>
    </row>
    <row r="418">
      <c r="C418" s="5"/>
      <c r="D418" s="5"/>
      <c r="E418" s="5"/>
      <c r="F418" s="5"/>
    </row>
    <row r="419">
      <c r="C419" s="5"/>
      <c r="D419" s="5"/>
      <c r="E419" s="5"/>
      <c r="F419" s="5"/>
    </row>
    <row r="420">
      <c r="C420" s="5"/>
      <c r="D420" s="5"/>
      <c r="E420" s="5"/>
      <c r="F420" s="5"/>
    </row>
    <row r="421">
      <c r="C421" s="5"/>
      <c r="D421" s="5"/>
      <c r="E421" s="5"/>
      <c r="F421" s="5"/>
    </row>
    <row r="422">
      <c r="C422" s="5"/>
      <c r="D422" s="5"/>
      <c r="E422" s="5"/>
      <c r="F422" s="5"/>
    </row>
    <row r="423">
      <c r="C423" s="5"/>
      <c r="D423" s="5"/>
      <c r="E423" s="5"/>
      <c r="F423" s="5"/>
    </row>
    <row r="424">
      <c r="C424" s="5"/>
      <c r="D424" s="5"/>
      <c r="E424" s="5"/>
      <c r="F424" s="5"/>
    </row>
    <row r="425">
      <c r="C425" s="5"/>
      <c r="D425" s="5"/>
      <c r="E425" s="5"/>
      <c r="F425" s="5"/>
    </row>
    <row r="426">
      <c r="C426" s="5"/>
      <c r="D426" s="5"/>
      <c r="E426" s="5"/>
      <c r="F426" s="5"/>
    </row>
    <row r="427">
      <c r="C427" s="5"/>
      <c r="D427" s="5"/>
      <c r="E427" s="5"/>
      <c r="F427" s="5"/>
    </row>
    <row r="428">
      <c r="C428" s="5"/>
      <c r="D428" s="5"/>
      <c r="E428" s="5"/>
      <c r="F428" s="5"/>
    </row>
    <row r="429">
      <c r="C429" s="5"/>
      <c r="D429" s="5"/>
      <c r="E429" s="5"/>
      <c r="F429" s="5"/>
    </row>
    <row r="430">
      <c r="C430" s="5"/>
      <c r="D430" s="5"/>
      <c r="E430" s="5"/>
      <c r="F430" s="5"/>
    </row>
    <row r="431">
      <c r="C431" s="5"/>
      <c r="D431" s="5"/>
      <c r="E431" s="5"/>
      <c r="F431" s="5"/>
    </row>
    <row r="432">
      <c r="C432" s="5"/>
      <c r="D432" s="5"/>
      <c r="E432" s="5"/>
      <c r="F432" s="5"/>
    </row>
    <row r="433">
      <c r="C433" s="5"/>
      <c r="D433" s="5"/>
      <c r="E433" s="5"/>
      <c r="F433" s="5"/>
    </row>
    <row r="434">
      <c r="C434" s="5"/>
      <c r="D434" s="5"/>
      <c r="E434" s="5"/>
      <c r="F434" s="5"/>
    </row>
    <row r="435">
      <c r="C435" s="5"/>
      <c r="D435" s="5"/>
      <c r="E435" s="5"/>
      <c r="F435" s="5"/>
    </row>
    <row r="436">
      <c r="C436" s="5"/>
      <c r="D436" s="5"/>
      <c r="E436" s="5"/>
      <c r="F436" s="5"/>
    </row>
    <row r="437">
      <c r="C437" s="5"/>
      <c r="D437" s="5"/>
      <c r="E437" s="5"/>
      <c r="F437" s="5"/>
    </row>
    <row r="438">
      <c r="C438" s="5"/>
      <c r="D438" s="5"/>
      <c r="E438" s="5"/>
      <c r="F438" s="5"/>
    </row>
    <row r="439">
      <c r="C439" s="5"/>
      <c r="D439" s="5"/>
      <c r="E439" s="5"/>
      <c r="F439" s="5"/>
    </row>
    <row r="440">
      <c r="C440" s="5"/>
      <c r="D440" s="5"/>
      <c r="E440" s="5"/>
      <c r="F440" s="5"/>
    </row>
    <row r="441">
      <c r="C441" s="5"/>
      <c r="D441" s="5"/>
      <c r="E441" s="5"/>
      <c r="F441" s="5"/>
    </row>
    <row r="442">
      <c r="C442" s="5"/>
      <c r="D442" s="5"/>
      <c r="E442" s="5"/>
      <c r="F442" s="5"/>
    </row>
    <row r="443">
      <c r="C443" s="5"/>
      <c r="D443" s="5"/>
      <c r="E443" s="5"/>
      <c r="F443" s="5"/>
    </row>
    <row r="444">
      <c r="C444" s="5"/>
      <c r="D444" s="5"/>
      <c r="E444" s="5"/>
      <c r="F444" s="5"/>
    </row>
    <row r="445">
      <c r="C445" s="5"/>
      <c r="D445" s="5"/>
      <c r="E445" s="5"/>
      <c r="F445" s="5"/>
    </row>
    <row r="446">
      <c r="C446" s="5"/>
      <c r="D446" s="5"/>
      <c r="E446" s="5"/>
      <c r="F446" s="5"/>
    </row>
    <row r="447">
      <c r="C447" s="5"/>
      <c r="D447" s="5"/>
      <c r="E447" s="5"/>
      <c r="F447" s="5"/>
    </row>
    <row r="448">
      <c r="C448" s="5"/>
      <c r="D448" s="5"/>
      <c r="E448" s="5"/>
      <c r="F448" s="5"/>
    </row>
    <row r="449">
      <c r="C449" s="5"/>
      <c r="D449" s="5"/>
      <c r="E449" s="5"/>
      <c r="F449" s="5"/>
    </row>
    <row r="450">
      <c r="C450" s="5"/>
      <c r="D450" s="5"/>
      <c r="E450" s="5"/>
      <c r="F450" s="5"/>
    </row>
    <row r="451">
      <c r="C451" s="5"/>
      <c r="D451" s="5"/>
      <c r="E451" s="5"/>
      <c r="F451" s="5"/>
    </row>
    <row r="452">
      <c r="C452" s="5"/>
      <c r="D452" s="5"/>
      <c r="E452" s="5"/>
      <c r="F452" s="5"/>
    </row>
    <row r="453">
      <c r="C453" s="5"/>
      <c r="D453" s="5"/>
      <c r="E453" s="5"/>
      <c r="F453" s="5"/>
    </row>
    <row r="454">
      <c r="C454" s="5"/>
      <c r="D454" s="5"/>
      <c r="E454" s="5"/>
      <c r="F454" s="5"/>
    </row>
    <row r="455">
      <c r="C455" s="5"/>
      <c r="D455" s="5"/>
      <c r="E455" s="5"/>
      <c r="F455" s="5"/>
    </row>
    <row r="456">
      <c r="C456" s="5"/>
      <c r="D456" s="5"/>
      <c r="E456" s="5"/>
      <c r="F456" s="5"/>
    </row>
    <row r="457">
      <c r="C457" s="5"/>
      <c r="D457" s="5"/>
      <c r="E457" s="5"/>
      <c r="F457" s="5"/>
    </row>
    <row r="458">
      <c r="C458" s="5"/>
      <c r="D458" s="5"/>
      <c r="E458" s="5"/>
      <c r="F458" s="5"/>
    </row>
    <row r="459">
      <c r="C459" s="5"/>
      <c r="D459" s="5"/>
      <c r="E459" s="5"/>
      <c r="F459" s="5"/>
    </row>
    <row r="460">
      <c r="C460" s="5"/>
      <c r="D460" s="5"/>
      <c r="E460" s="5"/>
      <c r="F460" s="5"/>
    </row>
    <row r="461">
      <c r="C461" s="5"/>
      <c r="D461" s="5"/>
      <c r="E461" s="5"/>
      <c r="F461" s="5"/>
    </row>
    <row r="462">
      <c r="C462" s="5"/>
      <c r="D462" s="5"/>
      <c r="E462" s="5"/>
      <c r="F462" s="5"/>
    </row>
    <row r="463">
      <c r="C463" s="5"/>
      <c r="D463" s="5"/>
      <c r="E463" s="5"/>
      <c r="F463" s="5"/>
    </row>
    <row r="464">
      <c r="C464" s="5"/>
      <c r="D464" s="5"/>
      <c r="E464" s="5"/>
      <c r="F464" s="5"/>
    </row>
    <row r="465">
      <c r="C465" s="5"/>
      <c r="D465" s="5"/>
      <c r="E465" s="5"/>
      <c r="F465" s="5"/>
    </row>
    <row r="466">
      <c r="C466" s="5"/>
      <c r="D466" s="5"/>
      <c r="E466" s="5"/>
      <c r="F466" s="5"/>
    </row>
    <row r="467">
      <c r="C467" s="5"/>
      <c r="D467" s="5"/>
      <c r="E467" s="5"/>
      <c r="F467" s="5"/>
    </row>
    <row r="468">
      <c r="C468" s="5"/>
      <c r="D468" s="5"/>
      <c r="E468" s="5"/>
      <c r="F468" s="5"/>
    </row>
    <row r="469">
      <c r="C469" s="5"/>
      <c r="D469" s="5"/>
      <c r="E469" s="5"/>
      <c r="F469" s="5"/>
    </row>
    <row r="470">
      <c r="C470" s="5"/>
      <c r="D470" s="5"/>
      <c r="E470" s="5"/>
      <c r="F470" s="5"/>
    </row>
    <row r="471">
      <c r="C471" s="5"/>
      <c r="D471" s="5"/>
      <c r="E471" s="5"/>
      <c r="F471" s="5"/>
    </row>
    <row r="472">
      <c r="C472" s="5"/>
      <c r="D472" s="5"/>
      <c r="E472" s="5"/>
      <c r="F472" s="5"/>
    </row>
    <row r="473">
      <c r="C473" s="5"/>
      <c r="D473" s="5"/>
      <c r="E473" s="5"/>
      <c r="F473" s="5"/>
    </row>
    <row r="474">
      <c r="C474" s="5"/>
      <c r="D474" s="5"/>
      <c r="E474" s="5"/>
      <c r="F474" s="5"/>
    </row>
    <row r="475">
      <c r="C475" s="5"/>
      <c r="D475" s="5"/>
      <c r="E475" s="5"/>
      <c r="F475" s="5"/>
    </row>
    <row r="476">
      <c r="C476" s="5"/>
      <c r="D476" s="5"/>
      <c r="E476" s="5"/>
      <c r="F476" s="5"/>
    </row>
    <row r="477">
      <c r="C477" s="5"/>
      <c r="D477" s="5"/>
      <c r="E477" s="5"/>
      <c r="F477" s="5"/>
    </row>
    <row r="478">
      <c r="C478" s="5"/>
      <c r="D478" s="5"/>
      <c r="E478" s="5"/>
      <c r="F478" s="5"/>
    </row>
    <row r="479">
      <c r="C479" s="5"/>
      <c r="D479" s="5"/>
      <c r="E479" s="5"/>
      <c r="F479" s="5"/>
    </row>
    <row r="480">
      <c r="C480" s="5"/>
      <c r="D480" s="5"/>
      <c r="E480" s="5"/>
      <c r="F480" s="5"/>
    </row>
    <row r="481">
      <c r="C481" s="5"/>
      <c r="D481" s="5"/>
      <c r="E481" s="5"/>
      <c r="F481" s="5"/>
    </row>
    <row r="482">
      <c r="C482" s="5"/>
      <c r="D482" s="5"/>
      <c r="E482" s="5"/>
      <c r="F482" s="5"/>
    </row>
    <row r="483">
      <c r="C483" s="5"/>
      <c r="D483" s="5"/>
      <c r="E483" s="5"/>
      <c r="F483" s="5"/>
    </row>
    <row r="484">
      <c r="C484" s="5"/>
      <c r="D484" s="5"/>
      <c r="E484" s="5"/>
      <c r="F484" s="5"/>
    </row>
    <row r="485">
      <c r="C485" s="5"/>
      <c r="D485" s="5"/>
      <c r="E485" s="5"/>
      <c r="F485" s="5"/>
    </row>
    <row r="486">
      <c r="C486" s="5"/>
      <c r="D486" s="5"/>
      <c r="E486" s="5"/>
      <c r="F486" s="5"/>
    </row>
    <row r="487">
      <c r="C487" s="5"/>
      <c r="D487" s="5"/>
      <c r="E487" s="5"/>
      <c r="F487" s="5"/>
    </row>
    <row r="488">
      <c r="C488" s="5"/>
      <c r="D488" s="5"/>
      <c r="E488" s="5"/>
      <c r="F488" s="5"/>
    </row>
    <row r="489">
      <c r="C489" s="5"/>
      <c r="D489" s="5"/>
      <c r="E489" s="5"/>
      <c r="F489" s="5"/>
    </row>
    <row r="490">
      <c r="C490" s="5"/>
      <c r="D490" s="5"/>
      <c r="E490" s="5"/>
      <c r="F490" s="5"/>
    </row>
    <row r="491">
      <c r="C491" s="5"/>
      <c r="D491" s="5"/>
      <c r="E491" s="5"/>
      <c r="F491" s="5"/>
    </row>
    <row r="492">
      <c r="C492" s="5"/>
      <c r="D492" s="5"/>
      <c r="E492" s="5"/>
      <c r="F492" s="5"/>
    </row>
    <row r="493">
      <c r="C493" s="5"/>
      <c r="D493" s="5"/>
      <c r="E493" s="5"/>
      <c r="F493" s="5"/>
    </row>
    <row r="494">
      <c r="C494" s="5"/>
      <c r="D494" s="5"/>
      <c r="E494" s="5"/>
      <c r="F494" s="5"/>
    </row>
    <row r="495">
      <c r="C495" s="5"/>
      <c r="D495" s="5"/>
      <c r="E495" s="5"/>
      <c r="F495" s="5"/>
    </row>
    <row r="496">
      <c r="C496" s="5"/>
      <c r="D496" s="5"/>
      <c r="E496" s="5"/>
      <c r="F496" s="5"/>
    </row>
    <row r="497">
      <c r="C497" s="5"/>
      <c r="D497" s="5"/>
      <c r="E497" s="5"/>
      <c r="F497" s="5"/>
    </row>
    <row r="498">
      <c r="C498" s="5"/>
      <c r="D498" s="5"/>
      <c r="E498" s="5"/>
      <c r="F498" s="5"/>
    </row>
    <row r="499">
      <c r="C499" s="5"/>
      <c r="D499" s="5"/>
      <c r="E499" s="5"/>
      <c r="F499" s="5"/>
    </row>
    <row r="500">
      <c r="C500" s="5"/>
      <c r="D500" s="5"/>
      <c r="E500" s="5"/>
      <c r="F500" s="5"/>
    </row>
    <row r="501">
      <c r="C501" s="5"/>
      <c r="D501" s="5"/>
      <c r="E501" s="5"/>
      <c r="F501" s="5"/>
    </row>
    <row r="502">
      <c r="C502" s="5"/>
      <c r="D502" s="5"/>
      <c r="E502" s="5"/>
      <c r="F502" s="5"/>
    </row>
    <row r="503">
      <c r="C503" s="5"/>
      <c r="D503" s="5"/>
      <c r="E503" s="5"/>
      <c r="F503" s="5"/>
    </row>
    <row r="504">
      <c r="C504" s="5"/>
      <c r="D504" s="5"/>
      <c r="E504" s="5"/>
      <c r="F504" s="5"/>
    </row>
    <row r="505">
      <c r="C505" s="5"/>
      <c r="D505" s="5"/>
      <c r="E505" s="5"/>
      <c r="F505" s="5"/>
    </row>
    <row r="506">
      <c r="C506" s="5"/>
      <c r="D506" s="5"/>
      <c r="E506" s="5"/>
      <c r="F506" s="5"/>
    </row>
    <row r="507">
      <c r="C507" s="5"/>
      <c r="D507" s="5"/>
      <c r="E507" s="5"/>
      <c r="F507" s="5"/>
    </row>
    <row r="508">
      <c r="C508" s="5"/>
      <c r="D508" s="5"/>
      <c r="E508" s="5"/>
      <c r="F508" s="5"/>
    </row>
    <row r="509">
      <c r="C509" s="5"/>
      <c r="D509" s="5"/>
      <c r="E509" s="5"/>
      <c r="F509" s="5"/>
    </row>
    <row r="510">
      <c r="C510" s="5"/>
      <c r="D510" s="5"/>
      <c r="E510" s="5"/>
      <c r="F510" s="5"/>
    </row>
    <row r="511">
      <c r="C511" s="5"/>
      <c r="D511" s="5"/>
      <c r="E511" s="5"/>
      <c r="F511" s="5"/>
    </row>
    <row r="512">
      <c r="C512" s="5"/>
      <c r="D512" s="5"/>
      <c r="E512" s="5"/>
      <c r="F512" s="5"/>
    </row>
    <row r="513">
      <c r="C513" s="5"/>
      <c r="D513" s="5"/>
      <c r="E513" s="5"/>
      <c r="F513" s="5"/>
    </row>
    <row r="514">
      <c r="C514" s="5"/>
      <c r="D514" s="5"/>
      <c r="E514" s="5"/>
      <c r="F514" s="5"/>
    </row>
    <row r="515">
      <c r="C515" s="5"/>
      <c r="D515" s="5"/>
      <c r="E515" s="5"/>
      <c r="F515" s="5"/>
    </row>
    <row r="516">
      <c r="C516" s="5"/>
      <c r="D516" s="5"/>
      <c r="E516" s="5"/>
      <c r="F516" s="5"/>
    </row>
    <row r="517">
      <c r="C517" s="5"/>
      <c r="D517" s="5"/>
      <c r="E517" s="5"/>
      <c r="F517" s="5"/>
    </row>
    <row r="518">
      <c r="C518" s="5"/>
      <c r="D518" s="5"/>
      <c r="E518" s="5"/>
      <c r="F518" s="5"/>
    </row>
    <row r="519">
      <c r="C519" s="5"/>
      <c r="D519" s="5"/>
      <c r="E519" s="5"/>
      <c r="F519" s="5"/>
    </row>
    <row r="520">
      <c r="C520" s="5"/>
      <c r="D520" s="5"/>
      <c r="E520" s="5"/>
      <c r="F520" s="5"/>
    </row>
    <row r="521">
      <c r="C521" s="5"/>
      <c r="D521" s="5"/>
      <c r="E521" s="5"/>
      <c r="F521" s="5"/>
    </row>
    <row r="522">
      <c r="C522" s="5"/>
      <c r="D522" s="5"/>
      <c r="E522" s="5"/>
      <c r="F522" s="5"/>
    </row>
    <row r="523">
      <c r="C523" s="5"/>
      <c r="D523" s="5"/>
      <c r="E523" s="5"/>
      <c r="F523" s="5"/>
    </row>
    <row r="524">
      <c r="C524" s="5"/>
      <c r="D524" s="5"/>
      <c r="E524" s="5"/>
      <c r="F524" s="5"/>
    </row>
    <row r="525">
      <c r="C525" s="5"/>
      <c r="D525" s="5"/>
      <c r="E525" s="5"/>
      <c r="F525" s="5"/>
    </row>
    <row r="526">
      <c r="C526" s="5"/>
      <c r="D526" s="5"/>
      <c r="E526" s="5"/>
      <c r="F526" s="5"/>
    </row>
    <row r="527">
      <c r="C527" s="5"/>
      <c r="D527" s="5"/>
      <c r="E527" s="5"/>
      <c r="F527" s="5"/>
    </row>
    <row r="528">
      <c r="C528" s="5"/>
      <c r="D528" s="5"/>
      <c r="E528" s="5"/>
      <c r="F528" s="5"/>
    </row>
    <row r="529">
      <c r="C529" s="5"/>
      <c r="D529" s="5"/>
      <c r="E529" s="5"/>
      <c r="F529" s="5"/>
    </row>
    <row r="530">
      <c r="C530" s="5"/>
      <c r="D530" s="5"/>
      <c r="E530" s="5"/>
      <c r="F530" s="5"/>
    </row>
    <row r="531">
      <c r="C531" s="5"/>
      <c r="D531" s="5"/>
      <c r="E531" s="5"/>
      <c r="F531" s="5"/>
    </row>
    <row r="532">
      <c r="C532" s="5"/>
      <c r="D532" s="5"/>
      <c r="E532" s="5"/>
      <c r="F532" s="5"/>
    </row>
    <row r="533">
      <c r="C533" s="5"/>
      <c r="D533" s="5"/>
      <c r="E533" s="5"/>
      <c r="F533" s="5"/>
    </row>
    <row r="534">
      <c r="C534" s="5"/>
      <c r="D534" s="5"/>
      <c r="E534" s="5"/>
      <c r="F534" s="5"/>
    </row>
    <row r="535">
      <c r="C535" s="5"/>
      <c r="D535" s="5"/>
      <c r="E535" s="5"/>
      <c r="F535" s="5"/>
    </row>
    <row r="536">
      <c r="C536" s="5"/>
      <c r="D536" s="5"/>
      <c r="E536" s="5"/>
      <c r="F536" s="5"/>
    </row>
    <row r="537">
      <c r="C537" s="5"/>
      <c r="D537" s="5"/>
      <c r="E537" s="5"/>
      <c r="F537" s="5"/>
    </row>
    <row r="538">
      <c r="C538" s="5"/>
      <c r="D538" s="5"/>
      <c r="E538" s="5"/>
      <c r="F538" s="5"/>
    </row>
    <row r="539">
      <c r="C539" s="5"/>
      <c r="D539" s="5"/>
      <c r="E539" s="5"/>
      <c r="F539" s="5"/>
    </row>
    <row r="540">
      <c r="C540" s="5"/>
      <c r="D540" s="5"/>
      <c r="E540" s="5"/>
      <c r="F540" s="5"/>
    </row>
    <row r="541">
      <c r="C541" s="5"/>
      <c r="D541" s="5"/>
      <c r="E541" s="5"/>
      <c r="F541" s="5"/>
    </row>
    <row r="542">
      <c r="C542" s="5"/>
      <c r="D542" s="5"/>
      <c r="E542" s="5"/>
      <c r="F542" s="5"/>
    </row>
    <row r="543">
      <c r="C543" s="5"/>
      <c r="D543" s="5"/>
      <c r="E543" s="5"/>
      <c r="F543" s="5"/>
    </row>
    <row r="544">
      <c r="C544" s="5"/>
      <c r="D544" s="5"/>
      <c r="E544" s="5"/>
      <c r="F544" s="5"/>
    </row>
    <row r="545">
      <c r="C545" s="5"/>
      <c r="D545" s="5"/>
      <c r="E545" s="5"/>
      <c r="F545" s="5"/>
    </row>
    <row r="546">
      <c r="C546" s="5"/>
      <c r="D546" s="5"/>
      <c r="E546" s="5"/>
      <c r="F546" s="5"/>
    </row>
    <row r="547">
      <c r="C547" s="5"/>
      <c r="D547" s="5"/>
      <c r="E547" s="5"/>
      <c r="F547" s="5"/>
    </row>
    <row r="548">
      <c r="C548" s="5"/>
      <c r="D548" s="5"/>
      <c r="E548" s="5"/>
      <c r="F548" s="5"/>
    </row>
    <row r="549">
      <c r="C549" s="5"/>
      <c r="D549" s="5"/>
      <c r="E549" s="5"/>
      <c r="F549" s="5"/>
    </row>
    <row r="550">
      <c r="C550" s="5"/>
      <c r="D550" s="5"/>
      <c r="E550" s="5"/>
      <c r="F550" s="5"/>
    </row>
    <row r="551">
      <c r="C551" s="5"/>
      <c r="D551" s="5"/>
      <c r="E551" s="5"/>
      <c r="F551" s="5"/>
    </row>
    <row r="552">
      <c r="C552" s="5"/>
      <c r="D552" s="5"/>
      <c r="E552" s="5"/>
      <c r="F552" s="5"/>
    </row>
    <row r="553">
      <c r="C553" s="5"/>
      <c r="D553" s="5"/>
      <c r="E553" s="5"/>
      <c r="F553" s="5"/>
    </row>
    <row r="554">
      <c r="C554" s="5"/>
      <c r="D554" s="5"/>
      <c r="E554" s="5"/>
      <c r="F554" s="5"/>
    </row>
    <row r="555">
      <c r="C555" s="5"/>
      <c r="D555" s="5"/>
      <c r="E555" s="5"/>
      <c r="F555" s="5"/>
    </row>
    <row r="556">
      <c r="C556" s="5"/>
      <c r="D556" s="5"/>
      <c r="E556" s="5"/>
      <c r="F556" s="5"/>
    </row>
    <row r="557">
      <c r="C557" s="5"/>
      <c r="D557" s="5"/>
      <c r="E557" s="5"/>
      <c r="F557" s="5"/>
    </row>
    <row r="558">
      <c r="C558" s="5"/>
      <c r="D558" s="5"/>
      <c r="E558" s="5"/>
      <c r="F558" s="5"/>
    </row>
    <row r="559">
      <c r="C559" s="5"/>
      <c r="D559" s="5"/>
      <c r="E559" s="5"/>
      <c r="F559" s="5"/>
    </row>
    <row r="560">
      <c r="C560" s="5"/>
      <c r="D560" s="5"/>
      <c r="E560" s="5"/>
      <c r="F560" s="5"/>
    </row>
    <row r="561">
      <c r="C561" s="5"/>
      <c r="D561" s="5"/>
      <c r="E561" s="5"/>
      <c r="F561" s="5"/>
    </row>
    <row r="562">
      <c r="C562" s="5"/>
      <c r="D562" s="5"/>
      <c r="E562" s="5"/>
      <c r="F562" s="5"/>
    </row>
    <row r="563">
      <c r="C563" s="5"/>
      <c r="D563" s="5"/>
      <c r="E563" s="5"/>
      <c r="F563" s="5"/>
    </row>
    <row r="564">
      <c r="C564" s="5"/>
      <c r="D564" s="5"/>
      <c r="E564" s="5"/>
      <c r="F564" s="5"/>
    </row>
    <row r="565">
      <c r="C565" s="5"/>
      <c r="D565" s="5"/>
      <c r="E565" s="5"/>
      <c r="F565" s="5"/>
    </row>
    <row r="566">
      <c r="C566" s="5"/>
      <c r="D566" s="5"/>
      <c r="E566" s="5"/>
      <c r="F566" s="5"/>
    </row>
    <row r="567">
      <c r="C567" s="5"/>
      <c r="D567" s="5"/>
      <c r="E567" s="5"/>
      <c r="F567" s="5"/>
    </row>
    <row r="568">
      <c r="C568" s="5"/>
      <c r="D568" s="5"/>
      <c r="E568" s="5"/>
      <c r="F568" s="5"/>
    </row>
    <row r="569">
      <c r="C569" s="5"/>
      <c r="D569" s="5"/>
      <c r="E569" s="5"/>
      <c r="F569" s="5"/>
    </row>
    <row r="570">
      <c r="C570" s="5"/>
      <c r="D570" s="5"/>
      <c r="E570" s="5"/>
      <c r="F570" s="5"/>
    </row>
    <row r="571">
      <c r="C571" s="5"/>
      <c r="D571" s="5"/>
      <c r="E571" s="5"/>
      <c r="F571" s="5"/>
    </row>
    <row r="572">
      <c r="C572" s="5"/>
      <c r="D572" s="5"/>
      <c r="E572" s="5"/>
      <c r="F572" s="5"/>
    </row>
    <row r="573">
      <c r="C573" s="5"/>
      <c r="D573" s="5"/>
      <c r="E573" s="5"/>
      <c r="F573" s="5"/>
    </row>
    <row r="574">
      <c r="C574" s="5"/>
      <c r="D574" s="5"/>
      <c r="E574" s="5"/>
      <c r="F574" s="5"/>
    </row>
    <row r="575">
      <c r="C575" s="5"/>
      <c r="D575" s="5"/>
      <c r="E575" s="5"/>
      <c r="F575" s="5"/>
    </row>
    <row r="576">
      <c r="C576" s="5"/>
      <c r="D576" s="5"/>
      <c r="E576" s="5"/>
      <c r="F576" s="5"/>
    </row>
    <row r="577">
      <c r="C577" s="5"/>
      <c r="D577" s="5"/>
      <c r="E577" s="5"/>
      <c r="F577" s="5"/>
    </row>
    <row r="578">
      <c r="C578" s="5"/>
      <c r="D578" s="5"/>
      <c r="E578" s="5"/>
      <c r="F578" s="5"/>
    </row>
    <row r="579">
      <c r="C579" s="5"/>
      <c r="D579" s="5"/>
      <c r="E579" s="5"/>
      <c r="F579" s="5"/>
    </row>
    <row r="580">
      <c r="C580" s="5"/>
      <c r="D580" s="5"/>
      <c r="E580" s="5"/>
      <c r="F580" s="5"/>
    </row>
    <row r="581">
      <c r="C581" s="5"/>
      <c r="D581" s="5"/>
      <c r="E581" s="5"/>
      <c r="F581" s="5"/>
    </row>
    <row r="582">
      <c r="C582" s="5"/>
      <c r="D582" s="5"/>
      <c r="E582" s="5"/>
      <c r="F582" s="5"/>
    </row>
    <row r="583">
      <c r="C583" s="5"/>
      <c r="D583" s="5"/>
      <c r="E583" s="5"/>
      <c r="F583" s="5"/>
    </row>
    <row r="584">
      <c r="C584" s="5"/>
      <c r="D584" s="5"/>
      <c r="E584" s="5"/>
      <c r="F584" s="5"/>
    </row>
    <row r="585">
      <c r="C585" s="5"/>
      <c r="D585" s="5"/>
      <c r="E585" s="5"/>
      <c r="F585" s="5"/>
    </row>
    <row r="586">
      <c r="C586" s="5"/>
      <c r="D586" s="5"/>
      <c r="E586" s="5"/>
      <c r="F586" s="5"/>
    </row>
    <row r="587">
      <c r="C587" s="5"/>
      <c r="D587" s="5"/>
      <c r="E587" s="5"/>
      <c r="F587" s="5"/>
    </row>
    <row r="588">
      <c r="C588" s="5"/>
      <c r="D588" s="5"/>
      <c r="E588" s="5"/>
      <c r="F588" s="5"/>
    </row>
    <row r="589">
      <c r="C589" s="5"/>
      <c r="D589" s="5"/>
      <c r="E589" s="5"/>
      <c r="F589" s="5"/>
    </row>
    <row r="590">
      <c r="C590" s="5"/>
      <c r="D590" s="5"/>
      <c r="E590" s="5"/>
      <c r="F590" s="5"/>
    </row>
    <row r="591">
      <c r="C591" s="5"/>
      <c r="D591" s="5"/>
      <c r="E591" s="5"/>
      <c r="F591" s="5"/>
    </row>
    <row r="592">
      <c r="C592" s="5"/>
      <c r="D592" s="5"/>
      <c r="E592" s="5"/>
      <c r="F592" s="5"/>
    </row>
    <row r="593">
      <c r="C593" s="5"/>
      <c r="D593" s="5"/>
      <c r="E593" s="5"/>
      <c r="F593" s="5"/>
    </row>
    <row r="594">
      <c r="C594" s="5"/>
      <c r="D594" s="5"/>
      <c r="E594" s="5"/>
      <c r="F594" s="5"/>
    </row>
    <row r="595">
      <c r="C595" s="5"/>
      <c r="D595" s="5"/>
      <c r="E595" s="5"/>
      <c r="F595" s="5"/>
    </row>
    <row r="596">
      <c r="C596" s="5"/>
      <c r="D596" s="5"/>
      <c r="E596" s="5"/>
      <c r="F596" s="5"/>
    </row>
    <row r="597">
      <c r="C597" s="5"/>
      <c r="D597" s="5"/>
      <c r="E597" s="5"/>
      <c r="F597" s="5"/>
    </row>
    <row r="598">
      <c r="C598" s="5"/>
      <c r="D598" s="5"/>
      <c r="E598" s="5"/>
      <c r="F598" s="5"/>
    </row>
    <row r="599">
      <c r="C599" s="5"/>
      <c r="D599" s="5"/>
      <c r="E599" s="5"/>
      <c r="F599" s="5"/>
    </row>
    <row r="600">
      <c r="C600" s="5"/>
      <c r="D600" s="5"/>
      <c r="E600" s="5"/>
      <c r="F600" s="5"/>
    </row>
    <row r="601">
      <c r="C601" s="5"/>
      <c r="D601" s="5"/>
      <c r="E601" s="5"/>
      <c r="F601" s="5"/>
    </row>
    <row r="602">
      <c r="C602" s="5"/>
      <c r="D602" s="5"/>
      <c r="E602" s="5"/>
      <c r="F602" s="5"/>
    </row>
    <row r="603">
      <c r="C603" s="5"/>
      <c r="D603" s="5"/>
      <c r="E603" s="5"/>
      <c r="F603" s="5"/>
    </row>
    <row r="604">
      <c r="C604" s="5"/>
      <c r="D604" s="5"/>
      <c r="E604" s="5"/>
      <c r="F604" s="5"/>
    </row>
    <row r="605">
      <c r="C605" s="5"/>
      <c r="D605" s="5"/>
      <c r="E605" s="5"/>
      <c r="F605" s="5"/>
    </row>
    <row r="606">
      <c r="C606" s="5"/>
      <c r="D606" s="5"/>
      <c r="E606" s="5"/>
      <c r="F606" s="5"/>
    </row>
    <row r="607">
      <c r="C607" s="5"/>
      <c r="D607" s="5"/>
      <c r="E607" s="5"/>
      <c r="F607" s="5"/>
    </row>
    <row r="608">
      <c r="C608" s="5"/>
      <c r="D608" s="5"/>
      <c r="E608" s="5"/>
      <c r="F608" s="5"/>
    </row>
    <row r="609">
      <c r="C609" s="5"/>
      <c r="D609" s="5"/>
      <c r="E609" s="5"/>
      <c r="F609" s="5"/>
    </row>
    <row r="610">
      <c r="C610" s="5"/>
      <c r="D610" s="5"/>
      <c r="E610" s="5"/>
      <c r="F610" s="5"/>
    </row>
    <row r="611">
      <c r="C611" s="5"/>
      <c r="D611" s="5"/>
      <c r="E611" s="5"/>
      <c r="F611" s="5"/>
    </row>
    <row r="612">
      <c r="C612" s="5"/>
      <c r="D612" s="5"/>
      <c r="E612" s="5"/>
      <c r="F612" s="5"/>
    </row>
    <row r="613">
      <c r="C613" s="5"/>
      <c r="D613" s="5"/>
      <c r="E613" s="5"/>
      <c r="F613" s="5"/>
    </row>
    <row r="614">
      <c r="C614" s="5"/>
      <c r="D614" s="5"/>
      <c r="E614" s="5"/>
      <c r="F614" s="5"/>
    </row>
    <row r="615">
      <c r="C615" s="5"/>
      <c r="D615" s="5"/>
      <c r="E615" s="5"/>
      <c r="F615" s="5"/>
    </row>
    <row r="616">
      <c r="C616" s="5"/>
      <c r="D616" s="5"/>
      <c r="E616" s="5"/>
      <c r="F616" s="5"/>
    </row>
    <row r="617">
      <c r="C617" s="5"/>
      <c r="D617" s="5"/>
      <c r="E617" s="5"/>
      <c r="F617" s="5"/>
    </row>
    <row r="618">
      <c r="C618" s="5"/>
      <c r="D618" s="5"/>
      <c r="E618" s="5"/>
      <c r="F618" s="5"/>
    </row>
    <row r="619">
      <c r="C619" s="5"/>
      <c r="D619" s="5"/>
      <c r="E619" s="5"/>
      <c r="F619" s="5"/>
    </row>
    <row r="620">
      <c r="C620" s="5"/>
      <c r="D620" s="5"/>
      <c r="E620" s="5"/>
      <c r="F620" s="5"/>
    </row>
    <row r="621">
      <c r="C621" s="5"/>
      <c r="D621" s="5"/>
      <c r="E621" s="5"/>
      <c r="F621" s="5"/>
    </row>
    <row r="622">
      <c r="C622" s="5"/>
      <c r="D622" s="5"/>
      <c r="E622" s="5"/>
      <c r="F622" s="5"/>
    </row>
    <row r="623">
      <c r="C623" s="5"/>
      <c r="D623" s="5"/>
      <c r="E623" s="5"/>
      <c r="F623" s="5"/>
    </row>
    <row r="624">
      <c r="C624" s="5"/>
      <c r="D624" s="5"/>
      <c r="E624" s="5"/>
      <c r="F624" s="5"/>
    </row>
    <row r="625">
      <c r="C625" s="5"/>
      <c r="D625" s="5"/>
      <c r="E625" s="5"/>
      <c r="F625" s="5"/>
    </row>
    <row r="626">
      <c r="C626" s="5"/>
      <c r="D626" s="5"/>
      <c r="E626" s="5"/>
      <c r="F626" s="5"/>
    </row>
    <row r="627">
      <c r="C627" s="5"/>
      <c r="D627" s="5"/>
      <c r="E627" s="5"/>
      <c r="F627" s="5"/>
    </row>
    <row r="628">
      <c r="C628" s="5"/>
      <c r="D628" s="5"/>
      <c r="E628" s="5"/>
      <c r="F628" s="5"/>
    </row>
    <row r="629">
      <c r="C629" s="5"/>
      <c r="D629" s="5"/>
      <c r="E629" s="5"/>
      <c r="F629" s="5"/>
    </row>
    <row r="630">
      <c r="C630" s="5"/>
      <c r="D630" s="5"/>
      <c r="E630" s="5"/>
      <c r="F630" s="5"/>
    </row>
    <row r="631">
      <c r="C631" s="5"/>
      <c r="D631" s="5"/>
      <c r="E631" s="5"/>
      <c r="F631" s="5"/>
    </row>
    <row r="632">
      <c r="C632" s="5"/>
      <c r="D632" s="5"/>
      <c r="E632" s="5"/>
      <c r="F632" s="5"/>
    </row>
    <row r="633">
      <c r="C633" s="5"/>
      <c r="D633" s="5"/>
      <c r="E633" s="5"/>
      <c r="F633" s="5"/>
    </row>
    <row r="634">
      <c r="C634" s="5"/>
      <c r="D634" s="5"/>
      <c r="E634" s="5"/>
      <c r="F634" s="5"/>
    </row>
    <row r="635">
      <c r="C635" s="5"/>
      <c r="D635" s="5"/>
      <c r="E635" s="5"/>
      <c r="F635" s="5"/>
    </row>
    <row r="636">
      <c r="C636" s="5"/>
      <c r="D636" s="5"/>
      <c r="E636" s="5"/>
      <c r="F636" s="5"/>
    </row>
    <row r="637">
      <c r="C637" s="5"/>
      <c r="D637" s="5"/>
      <c r="E637" s="5"/>
      <c r="F637" s="5"/>
    </row>
    <row r="638">
      <c r="C638" s="5"/>
      <c r="D638" s="5"/>
      <c r="E638" s="5"/>
      <c r="F638" s="5"/>
    </row>
    <row r="639">
      <c r="C639" s="5"/>
      <c r="D639" s="5"/>
      <c r="E639" s="5"/>
      <c r="F639" s="5"/>
    </row>
    <row r="640">
      <c r="C640" s="5"/>
      <c r="D640" s="5"/>
      <c r="E640" s="5"/>
      <c r="F640" s="5"/>
    </row>
    <row r="641">
      <c r="C641" s="5"/>
      <c r="D641" s="5"/>
      <c r="E641" s="5"/>
      <c r="F641" s="5"/>
    </row>
    <row r="642">
      <c r="C642" s="5"/>
      <c r="D642" s="5"/>
      <c r="E642" s="5"/>
      <c r="F642" s="5"/>
    </row>
    <row r="643">
      <c r="C643" s="5"/>
      <c r="D643" s="5"/>
      <c r="E643" s="5"/>
      <c r="F643" s="5"/>
    </row>
    <row r="644">
      <c r="C644" s="5"/>
      <c r="D644" s="5"/>
      <c r="E644" s="5"/>
      <c r="F644" s="5"/>
    </row>
    <row r="645">
      <c r="C645" s="5"/>
      <c r="D645" s="5"/>
      <c r="E645" s="5"/>
      <c r="F645" s="5"/>
    </row>
    <row r="646">
      <c r="C646" s="5"/>
      <c r="D646" s="5"/>
      <c r="E646" s="5"/>
      <c r="F646" s="5"/>
    </row>
    <row r="647">
      <c r="C647" s="5"/>
      <c r="D647" s="5"/>
      <c r="E647" s="5"/>
      <c r="F647" s="5"/>
    </row>
    <row r="648">
      <c r="C648" s="5"/>
      <c r="D648" s="5"/>
      <c r="E648" s="5"/>
      <c r="F648" s="5"/>
    </row>
    <row r="649">
      <c r="C649" s="5"/>
      <c r="D649" s="5"/>
      <c r="E649" s="5"/>
      <c r="F649" s="5"/>
    </row>
    <row r="650">
      <c r="C650" s="5"/>
      <c r="D650" s="5"/>
      <c r="E650" s="5"/>
      <c r="F650" s="5"/>
    </row>
    <row r="651">
      <c r="C651" s="5"/>
      <c r="D651" s="5"/>
      <c r="E651" s="5"/>
      <c r="F651" s="5"/>
    </row>
    <row r="652">
      <c r="C652" s="5"/>
      <c r="D652" s="5"/>
      <c r="E652" s="5"/>
      <c r="F652" s="5"/>
    </row>
    <row r="653">
      <c r="C653" s="5"/>
      <c r="D653" s="5"/>
      <c r="E653" s="5"/>
      <c r="F653" s="5"/>
    </row>
    <row r="654">
      <c r="C654" s="5"/>
      <c r="D654" s="5"/>
      <c r="E654" s="5"/>
      <c r="F654" s="5"/>
    </row>
    <row r="655">
      <c r="C655" s="5"/>
      <c r="D655" s="5"/>
      <c r="E655" s="5"/>
      <c r="F655" s="5"/>
    </row>
    <row r="656">
      <c r="C656" s="5"/>
      <c r="D656" s="5"/>
      <c r="E656" s="5"/>
      <c r="F656" s="5"/>
    </row>
    <row r="657">
      <c r="C657" s="5"/>
      <c r="D657" s="5"/>
      <c r="E657" s="5"/>
      <c r="F657" s="5"/>
    </row>
    <row r="658">
      <c r="C658" s="5"/>
      <c r="D658" s="5"/>
      <c r="E658" s="5"/>
      <c r="F658" s="5"/>
    </row>
    <row r="659">
      <c r="C659" s="5"/>
      <c r="D659" s="5"/>
      <c r="E659" s="5"/>
      <c r="F659" s="5"/>
    </row>
    <row r="660">
      <c r="C660" s="5"/>
      <c r="D660" s="5"/>
      <c r="E660" s="5"/>
      <c r="F660" s="5"/>
    </row>
    <row r="661">
      <c r="C661" s="5"/>
      <c r="D661" s="5"/>
      <c r="E661" s="5"/>
      <c r="F661" s="5"/>
    </row>
    <row r="662">
      <c r="C662" s="5"/>
      <c r="D662" s="5"/>
      <c r="E662" s="5"/>
      <c r="F662" s="5"/>
    </row>
    <row r="663">
      <c r="C663" s="5"/>
      <c r="D663" s="5"/>
      <c r="E663" s="5"/>
      <c r="F663" s="5"/>
    </row>
    <row r="664">
      <c r="C664" s="5"/>
      <c r="D664" s="5"/>
      <c r="E664" s="5"/>
      <c r="F664" s="5"/>
    </row>
    <row r="665">
      <c r="C665" s="5"/>
      <c r="D665" s="5"/>
      <c r="E665" s="5"/>
      <c r="F665" s="5"/>
    </row>
    <row r="666">
      <c r="C666" s="5"/>
      <c r="D666" s="5"/>
      <c r="E666" s="5"/>
      <c r="F666" s="5"/>
    </row>
    <row r="667">
      <c r="C667" s="5"/>
      <c r="D667" s="5"/>
      <c r="E667" s="5"/>
      <c r="F667" s="5"/>
    </row>
    <row r="668">
      <c r="C668" s="5"/>
      <c r="D668" s="5"/>
      <c r="E668" s="5"/>
      <c r="F668" s="5"/>
    </row>
    <row r="669">
      <c r="C669" s="5"/>
      <c r="D669" s="5"/>
      <c r="E669" s="5"/>
      <c r="F669" s="5"/>
    </row>
    <row r="670">
      <c r="C670" s="5"/>
      <c r="D670" s="5"/>
      <c r="E670" s="5"/>
      <c r="F670" s="5"/>
    </row>
    <row r="671">
      <c r="C671" s="5"/>
      <c r="D671" s="5"/>
      <c r="E671" s="5"/>
      <c r="F671" s="5"/>
    </row>
    <row r="672">
      <c r="C672" s="5"/>
      <c r="D672" s="5"/>
      <c r="E672" s="5"/>
      <c r="F672" s="5"/>
    </row>
    <row r="673">
      <c r="C673" s="5"/>
      <c r="D673" s="5"/>
      <c r="E673" s="5"/>
      <c r="F673" s="5"/>
    </row>
    <row r="674">
      <c r="C674" s="5"/>
      <c r="D674" s="5"/>
      <c r="E674" s="5"/>
      <c r="F674" s="5"/>
    </row>
    <row r="675">
      <c r="C675" s="5"/>
      <c r="D675" s="5"/>
      <c r="E675" s="5"/>
      <c r="F675" s="5"/>
    </row>
    <row r="676">
      <c r="C676" s="5"/>
      <c r="D676" s="5"/>
      <c r="E676" s="5"/>
      <c r="F676" s="5"/>
    </row>
    <row r="677">
      <c r="C677" s="5"/>
      <c r="D677" s="5"/>
      <c r="E677" s="5"/>
      <c r="F677" s="5"/>
    </row>
    <row r="678">
      <c r="C678" s="5"/>
      <c r="D678" s="5"/>
      <c r="E678" s="5"/>
      <c r="F678" s="5"/>
    </row>
    <row r="679">
      <c r="C679" s="5"/>
      <c r="D679" s="5"/>
      <c r="E679" s="5"/>
      <c r="F679" s="5"/>
    </row>
    <row r="680">
      <c r="C680" s="5"/>
      <c r="D680" s="5"/>
      <c r="E680" s="5"/>
      <c r="F680" s="5"/>
    </row>
    <row r="681">
      <c r="C681" s="5"/>
      <c r="D681" s="5"/>
      <c r="E681" s="5"/>
      <c r="F681" s="5"/>
    </row>
    <row r="682">
      <c r="C682" s="5"/>
      <c r="D682" s="5"/>
      <c r="E682" s="5"/>
      <c r="F682" s="5"/>
    </row>
    <row r="683">
      <c r="C683" s="5"/>
      <c r="D683" s="5"/>
      <c r="E683" s="5"/>
      <c r="F683" s="5"/>
    </row>
    <row r="684">
      <c r="C684" s="5"/>
      <c r="D684" s="5"/>
      <c r="E684" s="5"/>
      <c r="F684" s="5"/>
    </row>
    <row r="685">
      <c r="C685" s="5"/>
      <c r="D685" s="5"/>
      <c r="E685" s="5"/>
      <c r="F685" s="5"/>
    </row>
    <row r="686">
      <c r="C686" s="5"/>
      <c r="D686" s="5"/>
      <c r="E686" s="5"/>
      <c r="F686" s="5"/>
    </row>
    <row r="687">
      <c r="C687" s="5"/>
      <c r="D687" s="5"/>
      <c r="E687" s="5"/>
      <c r="F687" s="5"/>
    </row>
    <row r="688">
      <c r="C688" s="5"/>
      <c r="D688" s="5"/>
      <c r="E688" s="5"/>
      <c r="F688" s="5"/>
    </row>
    <row r="689">
      <c r="C689" s="5"/>
      <c r="D689" s="5"/>
      <c r="E689" s="5"/>
      <c r="F689" s="5"/>
    </row>
    <row r="690">
      <c r="C690" s="5"/>
      <c r="D690" s="5"/>
      <c r="E690" s="5"/>
      <c r="F690" s="5"/>
    </row>
    <row r="691">
      <c r="C691" s="5"/>
      <c r="D691" s="5"/>
      <c r="E691" s="5"/>
      <c r="F691" s="5"/>
    </row>
    <row r="692">
      <c r="C692" s="5"/>
      <c r="D692" s="5"/>
      <c r="E692" s="5"/>
      <c r="F692" s="5"/>
    </row>
    <row r="693">
      <c r="C693" s="5"/>
      <c r="D693" s="5"/>
      <c r="E693" s="5"/>
      <c r="F693" s="5"/>
    </row>
    <row r="694">
      <c r="C694" s="5"/>
      <c r="D694" s="5"/>
      <c r="E694" s="5"/>
      <c r="F694" s="5"/>
    </row>
    <row r="695">
      <c r="C695" s="5"/>
      <c r="D695" s="5"/>
      <c r="E695" s="5"/>
      <c r="F695" s="5"/>
    </row>
    <row r="696">
      <c r="C696" s="5"/>
      <c r="D696" s="5"/>
      <c r="E696" s="5"/>
      <c r="F696" s="5"/>
    </row>
    <row r="697">
      <c r="C697" s="5"/>
      <c r="D697" s="5"/>
      <c r="E697" s="5"/>
      <c r="F697" s="5"/>
    </row>
    <row r="698">
      <c r="C698" s="5"/>
      <c r="D698" s="5"/>
      <c r="E698" s="5"/>
      <c r="F698" s="5"/>
    </row>
    <row r="699">
      <c r="C699" s="5"/>
      <c r="D699" s="5"/>
      <c r="E699" s="5"/>
      <c r="F699" s="5"/>
    </row>
    <row r="700">
      <c r="C700" s="5"/>
      <c r="D700" s="5"/>
      <c r="E700" s="5"/>
      <c r="F700" s="5"/>
    </row>
    <row r="701">
      <c r="C701" s="5"/>
      <c r="D701" s="5"/>
      <c r="E701" s="5"/>
      <c r="F701" s="5"/>
    </row>
    <row r="702">
      <c r="C702" s="5"/>
      <c r="D702" s="5"/>
      <c r="E702" s="5"/>
      <c r="F702" s="5"/>
    </row>
    <row r="703">
      <c r="C703" s="5"/>
      <c r="D703" s="5"/>
      <c r="E703" s="5"/>
      <c r="F703" s="5"/>
    </row>
    <row r="704">
      <c r="C704" s="5"/>
      <c r="D704" s="5"/>
      <c r="E704" s="5"/>
      <c r="F704" s="5"/>
    </row>
    <row r="705">
      <c r="C705" s="5"/>
      <c r="D705" s="5"/>
      <c r="E705" s="5"/>
      <c r="F705" s="5"/>
    </row>
    <row r="706">
      <c r="C706" s="5"/>
      <c r="D706" s="5"/>
      <c r="E706" s="5"/>
      <c r="F706" s="5"/>
    </row>
    <row r="707">
      <c r="C707" s="5"/>
      <c r="D707" s="5"/>
      <c r="E707" s="5"/>
      <c r="F707" s="5"/>
    </row>
    <row r="708">
      <c r="C708" s="5"/>
      <c r="D708" s="5"/>
      <c r="E708" s="5"/>
      <c r="F708" s="5"/>
    </row>
    <row r="709">
      <c r="C709" s="5"/>
      <c r="D709" s="5"/>
      <c r="E709" s="5"/>
      <c r="F709" s="5"/>
    </row>
    <row r="710">
      <c r="C710" s="5"/>
      <c r="D710" s="5"/>
      <c r="E710" s="5"/>
      <c r="F710" s="5"/>
    </row>
    <row r="711">
      <c r="C711" s="5"/>
      <c r="D711" s="5"/>
      <c r="E711" s="5"/>
      <c r="F711" s="5"/>
    </row>
    <row r="712">
      <c r="C712" s="5"/>
      <c r="D712" s="5"/>
      <c r="E712" s="5"/>
      <c r="F712" s="5"/>
    </row>
    <row r="713">
      <c r="C713" s="5"/>
      <c r="D713" s="5"/>
      <c r="E713" s="5"/>
      <c r="F713" s="5"/>
    </row>
    <row r="714">
      <c r="C714" s="5"/>
      <c r="D714" s="5"/>
      <c r="E714" s="5"/>
      <c r="F714" s="5"/>
    </row>
    <row r="715">
      <c r="C715" s="5"/>
      <c r="D715" s="5"/>
      <c r="E715" s="5"/>
      <c r="F715" s="5"/>
    </row>
    <row r="716">
      <c r="C716" s="5"/>
      <c r="D716" s="5"/>
      <c r="E716" s="5"/>
      <c r="F716" s="5"/>
    </row>
    <row r="717">
      <c r="C717" s="5"/>
      <c r="D717" s="5"/>
      <c r="E717" s="5"/>
      <c r="F717" s="5"/>
    </row>
    <row r="718">
      <c r="C718" s="5"/>
      <c r="D718" s="5"/>
      <c r="E718" s="5"/>
      <c r="F718" s="5"/>
    </row>
    <row r="719">
      <c r="C719" s="5"/>
      <c r="D719" s="5"/>
      <c r="E719" s="5"/>
      <c r="F719" s="5"/>
    </row>
    <row r="720">
      <c r="C720" s="5"/>
      <c r="D720" s="5"/>
      <c r="E720" s="5"/>
      <c r="F720" s="5"/>
    </row>
    <row r="721">
      <c r="C721" s="5"/>
      <c r="D721" s="5"/>
      <c r="E721" s="5"/>
      <c r="F721" s="5"/>
    </row>
    <row r="722">
      <c r="C722" s="5"/>
      <c r="D722" s="5"/>
      <c r="E722" s="5"/>
      <c r="F722" s="5"/>
    </row>
    <row r="723">
      <c r="C723" s="5"/>
      <c r="D723" s="5"/>
      <c r="E723" s="5"/>
      <c r="F723" s="5"/>
    </row>
    <row r="724">
      <c r="C724" s="5"/>
      <c r="D724" s="5"/>
      <c r="E724" s="5"/>
      <c r="F724" s="5"/>
    </row>
    <row r="725">
      <c r="C725" s="5"/>
      <c r="D725" s="5"/>
      <c r="E725" s="5"/>
      <c r="F725" s="5"/>
    </row>
    <row r="726">
      <c r="C726" s="5"/>
      <c r="D726" s="5"/>
      <c r="E726" s="5"/>
      <c r="F726" s="5"/>
    </row>
    <row r="727">
      <c r="C727" s="5"/>
      <c r="D727" s="5"/>
      <c r="E727" s="5"/>
      <c r="F727" s="5"/>
    </row>
    <row r="728">
      <c r="C728" s="5"/>
      <c r="D728" s="5"/>
      <c r="E728" s="5"/>
      <c r="F728" s="5"/>
    </row>
    <row r="729">
      <c r="C729" s="5"/>
      <c r="D729" s="5"/>
      <c r="E729" s="5"/>
      <c r="F729" s="5"/>
    </row>
    <row r="730">
      <c r="C730" s="5"/>
      <c r="D730" s="5"/>
      <c r="E730" s="5"/>
      <c r="F730" s="5"/>
    </row>
    <row r="731">
      <c r="C731" s="5"/>
      <c r="D731" s="5"/>
      <c r="E731" s="5"/>
      <c r="F731" s="5"/>
    </row>
    <row r="732">
      <c r="C732" s="5"/>
      <c r="D732" s="5"/>
      <c r="E732" s="5"/>
      <c r="F732" s="5"/>
    </row>
    <row r="733">
      <c r="C733" s="5"/>
      <c r="D733" s="5"/>
      <c r="E733" s="5"/>
      <c r="F733" s="5"/>
    </row>
    <row r="734">
      <c r="C734" s="5"/>
      <c r="D734" s="5"/>
      <c r="E734" s="5"/>
      <c r="F734" s="5"/>
    </row>
    <row r="735">
      <c r="C735" s="5"/>
      <c r="D735" s="5"/>
      <c r="E735" s="5"/>
      <c r="F735" s="5"/>
    </row>
    <row r="736">
      <c r="C736" s="5"/>
      <c r="D736" s="5"/>
      <c r="E736" s="5"/>
      <c r="F736" s="5"/>
    </row>
    <row r="737">
      <c r="C737" s="5"/>
      <c r="D737" s="5"/>
      <c r="E737" s="5"/>
      <c r="F737" s="5"/>
    </row>
    <row r="738">
      <c r="C738" s="5"/>
      <c r="D738" s="5"/>
      <c r="E738" s="5"/>
      <c r="F738" s="5"/>
    </row>
    <row r="739">
      <c r="C739" s="5"/>
      <c r="D739" s="5"/>
      <c r="E739" s="5"/>
      <c r="F739" s="5"/>
    </row>
    <row r="740">
      <c r="C740" s="5"/>
      <c r="D740" s="5"/>
      <c r="E740" s="5"/>
      <c r="F740" s="5"/>
    </row>
    <row r="741">
      <c r="C741" s="5"/>
      <c r="D741" s="5"/>
      <c r="E741" s="5"/>
      <c r="F741" s="5"/>
    </row>
    <row r="742">
      <c r="C742" s="5"/>
      <c r="D742" s="5"/>
      <c r="E742" s="5"/>
      <c r="F742" s="5"/>
    </row>
    <row r="743">
      <c r="C743" s="5"/>
      <c r="D743" s="5"/>
      <c r="E743" s="5"/>
      <c r="F743" s="5"/>
    </row>
    <row r="744">
      <c r="C744" s="5"/>
      <c r="D744" s="5"/>
      <c r="E744" s="5"/>
      <c r="F744" s="5"/>
    </row>
    <row r="745">
      <c r="C745" s="5"/>
      <c r="D745" s="5"/>
      <c r="E745" s="5"/>
      <c r="F745" s="5"/>
    </row>
    <row r="746">
      <c r="C746" s="5"/>
      <c r="D746" s="5"/>
      <c r="E746" s="5"/>
      <c r="F746" s="5"/>
    </row>
    <row r="747">
      <c r="C747" s="5"/>
      <c r="D747" s="5"/>
      <c r="E747" s="5"/>
      <c r="F747" s="5"/>
    </row>
    <row r="748">
      <c r="C748" s="5"/>
      <c r="D748" s="5"/>
      <c r="E748" s="5"/>
      <c r="F748" s="5"/>
    </row>
    <row r="749">
      <c r="C749" s="5"/>
      <c r="D749" s="5"/>
      <c r="E749" s="5"/>
      <c r="F749" s="5"/>
    </row>
    <row r="750">
      <c r="C750" s="5"/>
      <c r="D750" s="5"/>
      <c r="E750" s="5"/>
      <c r="F750" s="5"/>
    </row>
    <row r="751">
      <c r="C751" s="5"/>
      <c r="D751" s="5"/>
      <c r="E751" s="5"/>
      <c r="F751" s="5"/>
    </row>
    <row r="752">
      <c r="C752" s="5"/>
      <c r="D752" s="5"/>
      <c r="E752" s="5"/>
      <c r="F752" s="5"/>
    </row>
    <row r="753">
      <c r="C753" s="5"/>
      <c r="D753" s="5"/>
      <c r="E753" s="5"/>
      <c r="F753" s="5"/>
    </row>
    <row r="754">
      <c r="C754" s="5"/>
      <c r="D754" s="5"/>
      <c r="E754" s="5"/>
      <c r="F754" s="5"/>
    </row>
    <row r="755">
      <c r="C755" s="5"/>
      <c r="D755" s="5"/>
      <c r="E755" s="5"/>
      <c r="F755" s="5"/>
    </row>
    <row r="756">
      <c r="C756" s="5"/>
      <c r="D756" s="5"/>
      <c r="E756" s="5"/>
      <c r="F756" s="5"/>
    </row>
    <row r="757">
      <c r="C757" s="5"/>
      <c r="D757" s="5"/>
      <c r="E757" s="5"/>
      <c r="F757" s="5"/>
    </row>
    <row r="758">
      <c r="C758" s="5"/>
      <c r="D758" s="5"/>
      <c r="E758" s="5"/>
      <c r="F758" s="5"/>
    </row>
    <row r="759">
      <c r="C759" s="5"/>
      <c r="D759" s="5"/>
      <c r="E759" s="5"/>
      <c r="F759" s="5"/>
    </row>
    <row r="760">
      <c r="C760" s="5"/>
      <c r="D760" s="5"/>
      <c r="E760" s="5"/>
      <c r="F760" s="5"/>
    </row>
    <row r="761">
      <c r="C761" s="5"/>
      <c r="D761" s="5"/>
      <c r="E761" s="5"/>
      <c r="F761" s="5"/>
    </row>
    <row r="762">
      <c r="C762" s="5"/>
      <c r="D762" s="5"/>
      <c r="E762" s="5"/>
      <c r="F762" s="5"/>
    </row>
    <row r="763">
      <c r="C763" s="5"/>
      <c r="D763" s="5"/>
      <c r="E763" s="5"/>
      <c r="F763" s="5"/>
    </row>
    <row r="764">
      <c r="C764" s="5"/>
      <c r="D764" s="5"/>
      <c r="E764" s="5"/>
      <c r="F764" s="5"/>
    </row>
    <row r="765">
      <c r="C765" s="5"/>
      <c r="D765" s="5"/>
      <c r="E765" s="5"/>
      <c r="F765" s="5"/>
    </row>
    <row r="766">
      <c r="C766" s="5"/>
      <c r="D766" s="5"/>
      <c r="E766" s="5"/>
      <c r="F766" s="5"/>
    </row>
    <row r="767">
      <c r="C767" s="5"/>
      <c r="D767" s="5"/>
      <c r="E767" s="5"/>
      <c r="F767" s="5"/>
    </row>
    <row r="768">
      <c r="C768" s="5"/>
      <c r="D768" s="5"/>
      <c r="E768" s="5"/>
      <c r="F768" s="5"/>
    </row>
    <row r="769">
      <c r="C769" s="5"/>
      <c r="D769" s="5"/>
      <c r="E769" s="5"/>
      <c r="F769" s="5"/>
    </row>
    <row r="770">
      <c r="C770" s="5"/>
      <c r="D770" s="5"/>
      <c r="E770" s="5"/>
      <c r="F770" s="5"/>
    </row>
    <row r="771">
      <c r="C771" s="5"/>
      <c r="D771" s="5"/>
      <c r="E771" s="5"/>
      <c r="F771" s="5"/>
    </row>
    <row r="772">
      <c r="C772" s="5"/>
      <c r="D772" s="5"/>
      <c r="E772" s="5"/>
      <c r="F772" s="5"/>
    </row>
    <row r="773">
      <c r="C773" s="5"/>
      <c r="D773" s="5"/>
      <c r="E773" s="5"/>
      <c r="F773" s="5"/>
    </row>
    <row r="774">
      <c r="C774" s="5"/>
      <c r="D774" s="5"/>
      <c r="E774" s="5"/>
      <c r="F774" s="5"/>
    </row>
    <row r="775">
      <c r="C775" s="5"/>
      <c r="D775" s="5"/>
      <c r="E775" s="5"/>
      <c r="F775" s="5"/>
    </row>
    <row r="776">
      <c r="C776" s="5"/>
      <c r="D776" s="5"/>
      <c r="E776" s="5"/>
      <c r="F776" s="5"/>
    </row>
    <row r="777">
      <c r="C777" s="5"/>
      <c r="D777" s="5"/>
      <c r="E777" s="5"/>
      <c r="F777" s="5"/>
    </row>
    <row r="778">
      <c r="C778" s="5"/>
      <c r="D778" s="5"/>
      <c r="E778" s="5"/>
      <c r="F778" s="5"/>
    </row>
    <row r="779">
      <c r="C779" s="5"/>
      <c r="D779" s="5"/>
      <c r="E779" s="5"/>
      <c r="F779" s="5"/>
    </row>
    <row r="780">
      <c r="C780" s="5"/>
      <c r="D780" s="5"/>
      <c r="E780" s="5"/>
      <c r="F780" s="5"/>
    </row>
    <row r="781">
      <c r="C781" s="5"/>
      <c r="D781" s="5"/>
      <c r="E781" s="5"/>
      <c r="F781" s="5"/>
    </row>
    <row r="782">
      <c r="C782" s="5"/>
      <c r="D782" s="5"/>
      <c r="E782" s="5"/>
      <c r="F782" s="5"/>
    </row>
    <row r="783">
      <c r="C783" s="5"/>
      <c r="D783" s="5"/>
      <c r="E783" s="5"/>
      <c r="F783" s="5"/>
    </row>
    <row r="784">
      <c r="C784" s="5"/>
      <c r="D784" s="5"/>
      <c r="E784" s="5"/>
      <c r="F784" s="5"/>
    </row>
    <row r="785">
      <c r="C785" s="5"/>
      <c r="D785" s="5"/>
      <c r="E785" s="5"/>
      <c r="F785" s="5"/>
    </row>
    <row r="786">
      <c r="C786" s="5"/>
      <c r="D786" s="5"/>
      <c r="E786" s="5"/>
      <c r="F786" s="5"/>
    </row>
    <row r="787">
      <c r="C787" s="5"/>
      <c r="D787" s="5"/>
      <c r="E787" s="5"/>
      <c r="F787" s="5"/>
    </row>
    <row r="788">
      <c r="C788" s="5"/>
      <c r="D788" s="5"/>
      <c r="E788" s="5"/>
      <c r="F788" s="5"/>
    </row>
    <row r="789">
      <c r="C789" s="5"/>
      <c r="D789" s="5"/>
      <c r="E789" s="5"/>
      <c r="F789" s="5"/>
    </row>
    <row r="790">
      <c r="C790" s="5"/>
      <c r="D790" s="5"/>
      <c r="E790" s="5"/>
      <c r="F790" s="5"/>
    </row>
    <row r="791">
      <c r="C791" s="5"/>
      <c r="D791" s="5"/>
      <c r="E791" s="5"/>
      <c r="F791" s="5"/>
    </row>
    <row r="792">
      <c r="C792" s="5"/>
      <c r="D792" s="5"/>
      <c r="E792" s="5"/>
      <c r="F792" s="5"/>
    </row>
    <row r="793">
      <c r="C793" s="5"/>
      <c r="D793" s="5"/>
      <c r="E793" s="5"/>
      <c r="F793" s="5"/>
    </row>
    <row r="794">
      <c r="C794" s="5"/>
      <c r="D794" s="5"/>
      <c r="E794" s="5"/>
      <c r="F794" s="5"/>
    </row>
    <row r="795">
      <c r="C795" s="5"/>
      <c r="D795" s="5"/>
      <c r="E795" s="5"/>
      <c r="F795" s="5"/>
    </row>
    <row r="796">
      <c r="C796" s="5"/>
      <c r="D796" s="5"/>
      <c r="E796" s="5"/>
      <c r="F796" s="5"/>
    </row>
    <row r="797">
      <c r="C797" s="5"/>
      <c r="D797" s="5"/>
      <c r="E797" s="5"/>
      <c r="F797" s="5"/>
    </row>
    <row r="798">
      <c r="C798" s="5"/>
      <c r="D798" s="5"/>
      <c r="E798" s="5"/>
      <c r="F798" s="5"/>
    </row>
    <row r="799">
      <c r="C799" s="5"/>
      <c r="D799" s="5"/>
      <c r="E799" s="5"/>
      <c r="F799" s="5"/>
    </row>
    <row r="800">
      <c r="C800" s="5"/>
      <c r="D800" s="5"/>
      <c r="E800" s="5"/>
      <c r="F800" s="5"/>
    </row>
    <row r="801">
      <c r="C801" s="5"/>
      <c r="D801" s="5"/>
      <c r="E801" s="5"/>
      <c r="F801" s="5"/>
    </row>
    <row r="802">
      <c r="C802" s="5"/>
      <c r="D802" s="5"/>
      <c r="E802" s="5"/>
      <c r="F802" s="5"/>
    </row>
    <row r="803">
      <c r="C803" s="5"/>
      <c r="D803" s="5"/>
      <c r="E803" s="5"/>
      <c r="F803" s="5"/>
    </row>
    <row r="804">
      <c r="C804" s="5"/>
      <c r="D804" s="5"/>
      <c r="E804" s="5"/>
      <c r="F804" s="5"/>
    </row>
    <row r="805">
      <c r="C805" s="5"/>
      <c r="D805" s="5"/>
      <c r="E805" s="5"/>
      <c r="F805" s="5"/>
    </row>
    <row r="806">
      <c r="C806" s="5"/>
      <c r="D806" s="5"/>
      <c r="E806" s="5"/>
      <c r="F806" s="5"/>
    </row>
    <row r="807">
      <c r="C807" s="5"/>
      <c r="D807" s="5"/>
      <c r="E807" s="5"/>
      <c r="F807" s="5"/>
    </row>
    <row r="808">
      <c r="C808" s="5"/>
      <c r="D808" s="5"/>
      <c r="E808" s="5"/>
      <c r="F808" s="5"/>
    </row>
    <row r="809">
      <c r="C809" s="5"/>
      <c r="D809" s="5"/>
      <c r="E809" s="5"/>
      <c r="F809" s="5"/>
    </row>
    <row r="810">
      <c r="C810" s="5"/>
      <c r="D810" s="5"/>
      <c r="E810" s="5"/>
      <c r="F810" s="5"/>
    </row>
    <row r="811">
      <c r="C811" s="5"/>
      <c r="D811" s="5"/>
      <c r="E811" s="5"/>
      <c r="F811" s="5"/>
    </row>
    <row r="812">
      <c r="C812" s="5"/>
      <c r="D812" s="5"/>
      <c r="E812" s="5"/>
      <c r="F812" s="5"/>
    </row>
    <row r="813">
      <c r="C813" s="5"/>
      <c r="D813" s="5"/>
      <c r="E813" s="5"/>
      <c r="F813" s="5"/>
    </row>
    <row r="814">
      <c r="C814" s="5"/>
      <c r="D814" s="5"/>
      <c r="E814" s="5"/>
      <c r="F814" s="5"/>
    </row>
    <row r="815">
      <c r="C815" s="5"/>
      <c r="D815" s="5"/>
      <c r="E815" s="5"/>
      <c r="F815" s="5"/>
    </row>
    <row r="816">
      <c r="C816" s="5"/>
      <c r="D816" s="5"/>
      <c r="E816" s="5"/>
      <c r="F816" s="5"/>
    </row>
    <row r="817">
      <c r="C817" s="5"/>
      <c r="D817" s="5"/>
      <c r="E817" s="5"/>
      <c r="F817" s="5"/>
    </row>
    <row r="818">
      <c r="C818" s="5"/>
      <c r="D818" s="5"/>
      <c r="E818" s="5"/>
      <c r="F818" s="5"/>
    </row>
    <row r="819">
      <c r="C819" s="5"/>
      <c r="D819" s="5"/>
      <c r="E819" s="5"/>
      <c r="F819" s="5"/>
    </row>
    <row r="820">
      <c r="C820" s="5"/>
      <c r="D820" s="5"/>
      <c r="E820" s="5"/>
      <c r="F820" s="5"/>
    </row>
    <row r="821">
      <c r="C821" s="5"/>
      <c r="D821" s="5"/>
      <c r="E821" s="5"/>
      <c r="F821" s="5"/>
    </row>
    <row r="822">
      <c r="C822" s="5"/>
      <c r="D822" s="5"/>
      <c r="E822" s="5"/>
      <c r="F822" s="5"/>
    </row>
    <row r="823">
      <c r="C823" s="5"/>
      <c r="D823" s="5"/>
      <c r="E823" s="5"/>
      <c r="F823" s="5"/>
    </row>
    <row r="824">
      <c r="C824" s="5"/>
      <c r="D824" s="5"/>
      <c r="E824" s="5"/>
      <c r="F824" s="5"/>
    </row>
    <row r="825">
      <c r="C825" s="5"/>
      <c r="D825" s="5"/>
      <c r="E825" s="5"/>
      <c r="F825" s="5"/>
    </row>
    <row r="826">
      <c r="C826" s="5"/>
      <c r="D826" s="5"/>
      <c r="E826" s="5"/>
      <c r="F826" s="5"/>
    </row>
    <row r="827">
      <c r="C827" s="5"/>
      <c r="D827" s="5"/>
      <c r="E827" s="5"/>
      <c r="F827" s="5"/>
    </row>
    <row r="828">
      <c r="C828" s="5"/>
      <c r="D828" s="5"/>
      <c r="E828" s="5"/>
      <c r="F828" s="5"/>
    </row>
    <row r="829">
      <c r="C829" s="5"/>
      <c r="D829" s="5"/>
      <c r="E829" s="5"/>
      <c r="F829" s="5"/>
    </row>
    <row r="830">
      <c r="C830" s="5"/>
      <c r="D830" s="5"/>
      <c r="E830" s="5"/>
      <c r="F830" s="5"/>
    </row>
    <row r="831">
      <c r="C831" s="5"/>
      <c r="D831" s="5"/>
      <c r="E831" s="5"/>
      <c r="F831" s="5"/>
    </row>
    <row r="832">
      <c r="C832" s="5"/>
      <c r="D832" s="5"/>
      <c r="E832" s="5"/>
      <c r="F832" s="5"/>
    </row>
    <row r="833">
      <c r="C833" s="5"/>
      <c r="D833" s="5"/>
      <c r="E833" s="5"/>
      <c r="F833" s="5"/>
    </row>
    <row r="834">
      <c r="C834" s="5"/>
      <c r="D834" s="5"/>
      <c r="E834" s="5"/>
      <c r="F834" s="5"/>
    </row>
    <row r="835">
      <c r="C835" s="5"/>
      <c r="D835" s="5"/>
      <c r="E835" s="5"/>
      <c r="F835" s="5"/>
    </row>
    <row r="836">
      <c r="C836" s="5"/>
      <c r="D836" s="5"/>
      <c r="E836" s="5"/>
      <c r="F836" s="5"/>
    </row>
    <row r="837">
      <c r="C837" s="5"/>
      <c r="D837" s="5"/>
      <c r="E837" s="5"/>
      <c r="F837" s="5"/>
    </row>
    <row r="838">
      <c r="C838" s="5"/>
      <c r="D838" s="5"/>
      <c r="E838" s="5"/>
      <c r="F838" s="5"/>
    </row>
    <row r="839">
      <c r="C839" s="5"/>
      <c r="D839" s="5"/>
      <c r="E839" s="5"/>
      <c r="F839" s="5"/>
    </row>
    <row r="840">
      <c r="C840" s="5"/>
      <c r="D840" s="5"/>
      <c r="E840" s="5"/>
      <c r="F840" s="5"/>
    </row>
    <row r="841">
      <c r="C841" s="5"/>
      <c r="D841" s="5"/>
      <c r="E841" s="5"/>
      <c r="F841" s="5"/>
    </row>
    <row r="842">
      <c r="C842" s="5"/>
      <c r="D842" s="5"/>
      <c r="E842" s="5"/>
      <c r="F842" s="5"/>
    </row>
    <row r="843">
      <c r="C843" s="5"/>
      <c r="D843" s="5"/>
      <c r="E843" s="5"/>
      <c r="F843" s="5"/>
    </row>
    <row r="844">
      <c r="C844" s="5"/>
      <c r="D844" s="5"/>
      <c r="E844" s="5"/>
      <c r="F844" s="5"/>
    </row>
    <row r="845">
      <c r="C845" s="5"/>
      <c r="D845" s="5"/>
      <c r="E845" s="5"/>
      <c r="F845" s="5"/>
    </row>
    <row r="846">
      <c r="C846" s="5"/>
      <c r="D846" s="5"/>
      <c r="E846" s="5"/>
      <c r="F846" s="5"/>
    </row>
    <row r="847">
      <c r="C847" s="5"/>
      <c r="D847" s="5"/>
      <c r="E847" s="5"/>
      <c r="F847" s="5"/>
    </row>
    <row r="848">
      <c r="C848" s="5"/>
      <c r="D848" s="5"/>
      <c r="E848" s="5"/>
      <c r="F848" s="5"/>
    </row>
    <row r="849">
      <c r="C849" s="5"/>
      <c r="D849" s="5"/>
      <c r="E849" s="5"/>
      <c r="F849" s="5"/>
    </row>
    <row r="850">
      <c r="C850" s="5"/>
      <c r="D850" s="5"/>
      <c r="E850" s="5"/>
      <c r="F850" s="5"/>
    </row>
    <row r="851">
      <c r="C851" s="5"/>
      <c r="D851" s="5"/>
      <c r="E851" s="5"/>
      <c r="F851" s="5"/>
    </row>
    <row r="852">
      <c r="C852" s="5"/>
      <c r="D852" s="5"/>
      <c r="E852" s="5"/>
      <c r="F852" s="5"/>
    </row>
    <row r="853">
      <c r="C853" s="5"/>
      <c r="D853" s="5"/>
      <c r="E853" s="5"/>
      <c r="F853" s="5"/>
    </row>
    <row r="854">
      <c r="C854" s="5"/>
      <c r="D854" s="5"/>
      <c r="E854" s="5"/>
      <c r="F854" s="5"/>
    </row>
    <row r="855">
      <c r="C855" s="5"/>
      <c r="D855" s="5"/>
      <c r="E855" s="5"/>
      <c r="F855" s="5"/>
    </row>
    <row r="856">
      <c r="C856" s="5"/>
      <c r="D856" s="5"/>
      <c r="E856" s="5"/>
      <c r="F856" s="5"/>
    </row>
    <row r="857">
      <c r="C857" s="5"/>
      <c r="D857" s="5"/>
      <c r="E857" s="5"/>
      <c r="F857" s="5"/>
    </row>
    <row r="858">
      <c r="C858" s="5"/>
      <c r="D858" s="5"/>
      <c r="E858" s="5"/>
      <c r="F858" s="5"/>
    </row>
    <row r="859">
      <c r="C859" s="5"/>
      <c r="D859" s="5"/>
      <c r="E859" s="5"/>
      <c r="F859" s="5"/>
    </row>
    <row r="860">
      <c r="C860" s="5"/>
      <c r="D860" s="5"/>
      <c r="E860" s="5"/>
      <c r="F860" s="5"/>
    </row>
    <row r="861">
      <c r="C861" s="5"/>
      <c r="D861" s="5"/>
      <c r="E861" s="5"/>
      <c r="F861" s="5"/>
    </row>
    <row r="862">
      <c r="C862" s="5"/>
      <c r="D862" s="5"/>
      <c r="E862" s="5"/>
      <c r="F862" s="5"/>
    </row>
    <row r="863">
      <c r="C863" s="5"/>
      <c r="D863" s="5"/>
      <c r="E863" s="5"/>
      <c r="F863" s="5"/>
    </row>
    <row r="864">
      <c r="C864" s="5"/>
      <c r="D864" s="5"/>
      <c r="E864" s="5"/>
      <c r="F864" s="5"/>
    </row>
    <row r="865">
      <c r="C865" s="5"/>
      <c r="D865" s="5"/>
      <c r="E865" s="5"/>
      <c r="F865" s="5"/>
    </row>
    <row r="866">
      <c r="C866" s="5"/>
      <c r="D866" s="5"/>
      <c r="E866" s="5"/>
      <c r="F866" s="5"/>
    </row>
    <row r="867">
      <c r="C867" s="5"/>
      <c r="D867" s="5"/>
      <c r="E867" s="5"/>
      <c r="F867" s="5"/>
    </row>
    <row r="868">
      <c r="C868" s="5"/>
      <c r="D868" s="5"/>
      <c r="E868" s="5"/>
      <c r="F868" s="5"/>
    </row>
    <row r="869">
      <c r="C869" s="5"/>
      <c r="D869" s="5"/>
      <c r="E869" s="5"/>
      <c r="F869" s="5"/>
    </row>
    <row r="870">
      <c r="C870" s="5"/>
      <c r="D870" s="5"/>
      <c r="E870" s="5"/>
      <c r="F870" s="5"/>
    </row>
    <row r="871">
      <c r="C871" s="5"/>
      <c r="D871" s="5"/>
      <c r="E871" s="5"/>
      <c r="F871" s="5"/>
    </row>
    <row r="872">
      <c r="C872" s="5"/>
      <c r="D872" s="5"/>
      <c r="E872" s="5"/>
      <c r="F872" s="5"/>
    </row>
    <row r="873">
      <c r="C873" s="5"/>
      <c r="D873" s="5"/>
      <c r="E873" s="5"/>
      <c r="F873" s="5"/>
    </row>
    <row r="874">
      <c r="C874" s="5"/>
      <c r="D874" s="5"/>
      <c r="E874" s="5"/>
      <c r="F874" s="5"/>
    </row>
    <row r="875">
      <c r="C875" s="5"/>
      <c r="D875" s="5"/>
      <c r="E875" s="5"/>
      <c r="F875" s="5"/>
    </row>
    <row r="876">
      <c r="C876" s="5"/>
      <c r="D876" s="5"/>
      <c r="E876" s="5"/>
      <c r="F876" s="5"/>
    </row>
    <row r="877">
      <c r="C877" s="5"/>
      <c r="D877" s="5"/>
      <c r="E877" s="5"/>
      <c r="F877" s="5"/>
    </row>
    <row r="878">
      <c r="C878" s="5"/>
      <c r="D878" s="5"/>
      <c r="E878" s="5"/>
      <c r="F878" s="5"/>
    </row>
    <row r="879">
      <c r="C879" s="5"/>
      <c r="D879" s="5"/>
      <c r="E879" s="5"/>
      <c r="F879" s="5"/>
    </row>
    <row r="880">
      <c r="C880" s="5"/>
      <c r="D880" s="5"/>
      <c r="E880" s="5"/>
      <c r="F880" s="5"/>
    </row>
    <row r="881">
      <c r="C881" s="5"/>
      <c r="D881" s="5"/>
      <c r="E881" s="5"/>
      <c r="F881" s="5"/>
    </row>
    <row r="882">
      <c r="C882" s="5"/>
      <c r="D882" s="5"/>
      <c r="E882" s="5"/>
      <c r="F882" s="5"/>
    </row>
    <row r="883">
      <c r="C883" s="5"/>
      <c r="D883" s="5"/>
      <c r="E883" s="5"/>
      <c r="F883" s="5"/>
    </row>
    <row r="884">
      <c r="C884" s="5"/>
      <c r="D884" s="5"/>
      <c r="E884" s="5"/>
      <c r="F884" s="5"/>
    </row>
    <row r="885">
      <c r="C885" s="5"/>
      <c r="D885" s="5"/>
      <c r="E885" s="5"/>
      <c r="F885" s="5"/>
    </row>
    <row r="886">
      <c r="C886" s="5"/>
      <c r="D886" s="5"/>
      <c r="E886" s="5"/>
      <c r="F886" s="5"/>
    </row>
    <row r="887">
      <c r="C887" s="5"/>
      <c r="D887" s="5"/>
      <c r="E887" s="5"/>
      <c r="F887" s="5"/>
    </row>
    <row r="888">
      <c r="C888" s="5"/>
      <c r="D888" s="5"/>
      <c r="E888" s="5"/>
      <c r="F888" s="5"/>
    </row>
    <row r="889">
      <c r="C889" s="5"/>
      <c r="D889" s="5"/>
      <c r="E889" s="5"/>
      <c r="F889" s="5"/>
    </row>
    <row r="890">
      <c r="C890" s="5"/>
      <c r="D890" s="5"/>
      <c r="E890" s="5"/>
      <c r="F890" s="5"/>
    </row>
    <row r="891">
      <c r="C891" s="5"/>
      <c r="D891" s="5"/>
      <c r="E891" s="5"/>
      <c r="F891" s="5"/>
    </row>
    <row r="892">
      <c r="C892" s="5"/>
      <c r="D892" s="5"/>
      <c r="E892" s="5"/>
      <c r="F892" s="5"/>
    </row>
    <row r="893">
      <c r="C893" s="5"/>
      <c r="D893" s="5"/>
      <c r="E893" s="5"/>
      <c r="F893" s="5"/>
    </row>
    <row r="894">
      <c r="C894" s="5"/>
      <c r="D894" s="5"/>
      <c r="E894" s="5"/>
      <c r="F894" s="5"/>
    </row>
    <row r="895">
      <c r="C895" s="5"/>
      <c r="D895" s="5"/>
      <c r="E895" s="5"/>
      <c r="F895" s="5"/>
    </row>
    <row r="896">
      <c r="C896" s="5"/>
      <c r="D896" s="5"/>
      <c r="E896" s="5"/>
      <c r="F896" s="5"/>
    </row>
    <row r="897">
      <c r="C897" s="5"/>
      <c r="D897" s="5"/>
      <c r="E897" s="5"/>
      <c r="F897" s="5"/>
    </row>
    <row r="898">
      <c r="C898" s="5"/>
      <c r="D898" s="5"/>
      <c r="E898" s="5"/>
      <c r="F898" s="5"/>
    </row>
    <row r="899">
      <c r="C899" s="5"/>
      <c r="D899" s="5"/>
      <c r="E899" s="5"/>
      <c r="F899" s="5"/>
    </row>
    <row r="900">
      <c r="C900" s="5"/>
      <c r="D900" s="5"/>
      <c r="E900" s="5"/>
      <c r="F900" s="5"/>
    </row>
    <row r="901">
      <c r="C901" s="5"/>
      <c r="D901" s="5"/>
      <c r="E901" s="5"/>
      <c r="F901" s="5"/>
    </row>
    <row r="902">
      <c r="C902" s="5"/>
      <c r="D902" s="5"/>
      <c r="E902" s="5"/>
      <c r="F902" s="5"/>
    </row>
    <row r="903">
      <c r="C903" s="5"/>
      <c r="D903" s="5"/>
      <c r="E903" s="5"/>
      <c r="F903" s="5"/>
    </row>
    <row r="904">
      <c r="C904" s="5"/>
      <c r="D904" s="5"/>
      <c r="E904" s="5"/>
      <c r="F904" s="5"/>
    </row>
    <row r="905">
      <c r="C905" s="5"/>
      <c r="D905" s="5"/>
      <c r="E905" s="5"/>
      <c r="F905" s="5"/>
    </row>
    <row r="906">
      <c r="C906" s="5"/>
      <c r="D906" s="5"/>
      <c r="E906" s="5"/>
      <c r="F906" s="5"/>
    </row>
    <row r="907">
      <c r="C907" s="5"/>
      <c r="D907" s="5"/>
      <c r="E907" s="5"/>
      <c r="F907" s="5"/>
    </row>
    <row r="908">
      <c r="C908" s="5"/>
      <c r="D908" s="5"/>
      <c r="E908" s="5"/>
      <c r="F908" s="5"/>
    </row>
    <row r="909">
      <c r="C909" s="5"/>
      <c r="D909" s="5"/>
      <c r="E909" s="5"/>
      <c r="F909" s="5"/>
    </row>
    <row r="910">
      <c r="C910" s="5"/>
      <c r="D910" s="5"/>
      <c r="E910" s="5"/>
      <c r="F910" s="5"/>
    </row>
    <row r="911">
      <c r="C911" s="5"/>
      <c r="D911" s="5"/>
      <c r="E911" s="5"/>
      <c r="F911" s="5"/>
    </row>
    <row r="912">
      <c r="C912" s="5"/>
      <c r="D912" s="5"/>
      <c r="E912" s="5"/>
      <c r="F912" s="5"/>
    </row>
    <row r="913">
      <c r="C913" s="5"/>
      <c r="D913" s="5"/>
      <c r="E913" s="5"/>
      <c r="F913" s="5"/>
    </row>
    <row r="914">
      <c r="C914" s="5"/>
      <c r="D914" s="5"/>
      <c r="E914" s="5"/>
      <c r="F914" s="5"/>
    </row>
    <row r="915">
      <c r="C915" s="5"/>
      <c r="D915" s="5"/>
      <c r="E915" s="5"/>
      <c r="F915" s="5"/>
    </row>
    <row r="916">
      <c r="C916" s="5"/>
      <c r="D916" s="5"/>
      <c r="E916" s="5"/>
      <c r="F916" s="5"/>
    </row>
    <row r="917">
      <c r="C917" s="5"/>
      <c r="D917" s="5"/>
      <c r="E917" s="5"/>
      <c r="F917" s="5"/>
    </row>
    <row r="918">
      <c r="C918" s="5"/>
      <c r="D918" s="5"/>
      <c r="E918" s="5"/>
      <c r="F918" s="5"/>
    </row>
    <row r="919">
      <c r="C919" s="5"/>
      <c r="D919" s="5"/>
      <c r="E919" s="5"/>
      <c r="F919" s="5"/>
    </row>
    <row r="920">
      <c r="C920" s="5"/>
      <c r="D920" s="5"/>
      <c r="E920" s="5"/>
      <c r="F920" s="5"/>
    </row>
    <row r="921">
      <c r="C921" s="5"/>
      <c r="D921" s="5"/>
      <c r="E921" s="5"/>
      <c r="F921" s="5"/>
    </row>
    <row r="922">
      <c r="C922" s="5"/>
      <c r="D922" s="5"/>
      <c r="E922" s="5"/>
      <c r="F922" s="5"/>
    </row>
    <row r="923">
      <c r="C923" s="5"/>
      <c r="D923" s="5"/>
      <c r="E923" s="5"/>
      <c r="F923" s="5"/>
    </row>
    <row r="924">
      <c r="C924" s="5"/>
      <c r="D924" s="5"/>
      <c r="E924" s="5"/>
      <c r="F924" s="5"/>
    </row>
    <row r="925">
      <c r="C925" s="5"/>
      <c r="D925" s="5"/>
      <c r="E925" s="5"/>
      <c r="F925" s="5"/>
    </row>
    <row r="926">
      <c r="C926" s="5"/>
      <c r="D926" s="5"/>
      <c r="E926" s="5"/>
      <c r="F926" s="5"/>
    </row>
    <row r="927">
      <c r="C927" s="5"/>
      <c r="D927" s="5"/>
      <c r="E927" s="5"/>
      <c r="F927" s="5"/>
    </row>
    <row r="928">
      <c r="C928" s="5"/>
      <c r="D928" s="5"/>
      <c r="E928" s="5"/>
      <c r="F928" s="5"/>
    </row>
    <row r="929">
      <c r="C929" s="5"/>
      <c r="D929" s="5"/>
      <c r="E929" s="5"/>
      <c r="F929" s="5"/>
    </row>
    <row r="930">
      <c r="C930" s="5"/>
      <c r="D930" s="5"/>
      <c r="E930" s="5"/>
      <c r="F930" s="5"/>
    </row>
    <row r="931">
      <c r="C931" s="5"/>
      <c r="D931" s="5"/>
      <c r="E931" s="5"/>
      <c r="F931" s="5"/>
    </row>
    <row r="932">
      <c r="C932" s="5"/>
      <c r="D932" s="5"/>
      <c r="E932" s="5"/>
      <c r="F932" s="5"/>
    </row>
    <row r="933">
      <c r="C933" s="5"/>
      <c r="D933" s="5"/>
      <c r="E933" s="5"/>
      <c r="F933" s="5"/>
    </row>
    <row r="934">
      <c r="C934" s="5"/>
      <c r="D934" s="5"/>
      <c r="E934" s="5"/>
      <c r="F934" s="5"/>
    </row>
    <row r="935">
      <c r="C935" s="5"/>
      <c r="D935" s="5"/>
      <c r="E935" s="5"/>
      <c r="F935" s="5"/>
    </row>
    <row r="936">
      <c r="C936" s="5"/>
      <c r="D936" s="5"/>
      <c r="E936" s="5"/>
      <c r="F936" s="5"/>
    </row>
    <row r="937">
      <c r="C937" s="5"/>
      <c r="D937" s="5"/>
      <c r="E937" s="5"/>
      <c r="F937" s="5"/>
    </row>
    <row r="938">
      <c r="C938" s="5"/>
      <c r="D938" s="5"/>
      <c r="E938" s="5"/>
      <c r="F938" s="5"/>
    </row>
    <row r="939">
      <c r="C939" s="5"/>
      <c r="D939" s="5"/>
      <c r="E939" s="5"/>
      <c r="F939" s="5"/>
    </row>
    <row r="940">
      <c r="C940" s="5"/>
      <c r="D940" s="5"/>
      <c r="E940" s="5"/>
      <c r="F940" s="5"/>
    </row>
    <row r="941">
      <c r="C941" s="5"/>
      <c r="D941" s="5"/>
      <c r="E941" s="5"/>
      <c r="F941" s="5"/>
    </row>
    <row r="942">
      <c r="C942" s="5"/>
      <c r="D942" s="5"/>
      <c r="E942" s="5"/>
      <c r="F942" s="5"/>
    </row>
    <row r="943">
      <c r="C943" s="5"/>
      <c r="D943" s="5"/>
      <c r="E943" s="5"/>
      <c r="F943" s="5"/>
    </row>
    <row r="944">
      <c r="C944" s="5"/>
      <c r="D944" s="5"/>
      <c r="E944" s="5"/>
      <c r="F944" s="5"/>
    </row>
    <row r="945">
      <c r="C945" s="5"/>
      <c r="D945" s="5"/>
      <c r="E945" s="5"/>
      <c r="F945" s="5"/>
    </row>
    <row r="946">
      <c r="C946" s="5"/>
      <c r="D946" s="5"/>
      <c r="E946" s="5"/>
      <c r="F946" s="5"/>
    </row>
    <row r="947">
      <c r="C947" s="5"/>
      <c r="D947" s="5"/>
      <c r="E947" s="5"/>
      <c r="F947" s="5"/>
    </row>
    <row r="948">
      <c r="C948" s="5"/>
      <c r="D948" s="5"/>
      <c r="E948" s="5"/>
      <c r="F948" s="5"/>
    </row>
    <row r="949">
      <c r="C949" s="5"/>
      <c r="D949" s="5"/>
      <c r="E949" s="5"/>
      <c r="F949" s="5"/>
    </row>
    <row r="950">
      <c r="C950" s="5"/>
      <c r="D950" s="5"/>
      <c r="E950" s="5"/>
      <c r="F950" s="5"/>
    </row>
    <row r="951">
      <c r="C951" s="5"/>
      <c r="D951" s="5"/>
      <c r="E951" s="5"/>
      <c r="F951" s="5"/>
    </row>
    <row r="952">
      <c r="C952" s="5"/>
      <c r="D952" s="5"/>
      <c r="E952" s="5"/>
      <c r="F952" s="5"/>
    </row>
    <row r="953">
      <c r="C953" s="5"/>
      <c r="D953" s="5"/>
      <c r="E953" s="5"/>
      <c r="F953" s="5"/>
    </row>
    <row r="954">
      <c r="C954" s="5"/>
      <c r="D954" s="5"/>
      <c r="E954" s="5"/>
      <c r="F954" s="5"/>
    </row>
    <row r="955">
      <c r="C955" s="5"/>
      <c r="D955" s="5"/>
      <c r="E955" s="5"/>
      <c r="F955" s="5"/>
    </row>
    <row r="956">
      <c r="C956" s="5"/>
      <c r="D956" s="5"/>
      <c r="E956" s="5"/>
      <c r="F956" s="5"/>
    </row>
    <row r="957">
      <c r="C957" s="5"/>
      <c r="D957" s="5"/>
      <c r="E957" s="5"/>
      <c r="F957" s="5"/>
    </row>
    <row r="958">
      <c r="C958" s="5"/>
      <c r="D958" s="5"/>
      <c r="E958" s="5"/>
      <c r="F958" s="5"/>
    </row>
    <row r="959">
      <c r="C959" s="5"/>
      <c r="D959" s="5"/>
      <c r="E959" s="5"/>
      <c r="F959" s="5"/>
    </row>
    <row r="960">
      <c r="C960" s="5"/>
      <c r="D960" s="5"/>
      <c r="E960" s="5"/>
      <c r="F960" s="5"/>
    </row>
    <row r="961">
      <c r="C961" s="5"/>
      <c r="D961" s="5"/>
      <c r="E961" s="5"/>
      <c r="F961" s="5"/>
    </row>
    <row r="962">
      <c r="C962" s="5"/>
      <c r="D962" s="5"/>
      <c r="E962" s="5"/>
      <c r="F962" s="5"/>
    </row>
    <row r="963">
      <c r="C963" s="5"/>
      <c r="D963" s="5"/>
      <c r="E963" s="5"/>
      <c r="F963" s="5"/>
    </row>
    <row r="964">
      <c r="C964" s="5"/>
      <c r="D964" s="5"/>
      <c r="E964" s="5"/>
      <c r="F964" s="5"/>
    </row>
    <row r="965">
      <c r="C965" s="5"/>
      <c r="D965" s="5"/>
      <c r="E965" s="5"/>
      <c r="F965" s="5"/>
    </row>
    <row r="966">
      <c r="C966" s="5"/>
      <c r="D966" s="5"/>
      <c r="E966" s="5"/>
      <c r="F966" s="5"/>
    </row>
    <row r="967">
      <c r="C967" s="5"/>
      <c r="D967" s="5"/>
      <c r="E967" s="5"/>
      <c r="F967" s="5"/>
    </row>
    <row r="968">
      <c r="C968" s="5"/>
      <c r="D968" s="5"/>
      <c r="E968" s="5"/>
      <c r="F968" s="5"/>
    </row>
    <row r="969">
      <c r="C969" s="5"/>
      <c r="D969" s="5"/>
      <c r="E969" s="5"/>
      <c r="F969" s="5"/>
    </row>
    <row r="970">
      <c r="C970" s="5"/>
      <c r="D970" s="5"/>
      <c r="E970" s="5"/>
      <c r="F970" s="5"/>
    </row>
    <row r="971">
      <c r="C971" s="5"/>
      <c r="D971" s="5"/>
      <c r="E971" s="5"/>
      <c r="F971" s="5"/>
    </row>
    <row r="972">
      <c r="C972" s="5"/>
      <c r="D972" s="5"/>
      <c r="E972" s="5"/>
      <c r="F972" s="5"/>
    </row>
    <row r="973">
      <c r="C973" s="5"/>
      <c r="D973" s="5"/>
      <c r="E973" s="5"/>
      <c r="F973" s="5"/>
    </row>
    <row r="974">
      <c r="C974" s="5"/>
      <c r="D974" s="5"/>
      <c r="E974" s="5"/>
      <c r="F974" s="5"/>
    </row>
    <row r="975">
      <c r="C975" s="5"/>
      <c r="D975" s="5"/>
      <c r="E975" s="5"/>
      <c r="F975" s="5"/>
    </row>
    <row r="976">
      <c r="C976" s="5"/>
      <c r="D976" s="5"/>
      <c r="E976" s="5"/>
      <c r="F976" s="5"/>
    </row>
    <row r="977">
      <c r="C977" s="5"/>
      <c r="D977" s="5"/>
      <c r="E977" s="5"/>
      <c r="F977" s="5"/>
    </row>
    <row r="978">
      <c r="C978" s="5"/>
      <c r="D978" s="5"/>
      <c r="E978" s="5"/>
      <c r="F978" s="5"/>
    </row>
    <row r="979">
      <c r="C979" s="5"/>
      <c r="D979" s="5"/>
      <c r="E979" s="5"/>
      <c r="F979" s="5"/>
    </row>
    <row r="980">
      <c r="C980" s="5"/>
      <c r="D980" s="5"/>
      <c r="E980" s="5"/>
      <c r="F980" s="5"/>
    </row>
    <row r="981">
      <c r="C981" s="5"/>
      <c r="D981" s="5"/>
      <c r="E981" s="5"/>
      <c r="F981" s="5"/>
    </row>
    <row r="982">
      <c r="C982" s="5"/>
      <c r="D982" s="5"/>
      <c r="E982" s="5"/>
      <c r="F982" s="5"/>
    </row>
    <row r="983">
      <c r="C983" s="5"/>
      <c r="D983" s="5"/>
      <c r="E983" s="5"/>
      <c r="F983" s="5"/>
    </row>
    <row r="984">
      <c r="C984" s="5"/>
      <c r="D984" s="5"/>
      <c r="E984" s="5"/>
      <c r="F984" s="5"/>
    </row>
    <row r="985">
      <c r="C985" s="5"/>
      <c r="D985" s="5"/>
      <c r="E985" s="5"/>
      <c r="F985" s="5"/>
    </row>
    <row r="986">
      <c r="C986" s="5"/>
      <c r="D986" s="5"/>
      <c r="E986" s="5"/>
      <c r="F986" s="5"/>
    </row>
    <row r="987">
      <c r="C987" s="5"/>
      <c r="D987" s="5"/>
      <c r="E987" s="5"/>
      <c r="F987" s="5"/>
    </row>
    <row r="988">
      <c r="C988" s="5"/>
      <c r="D988" s="5"/>
      <c r="E988" s="5"/>
      <c r="F988" s="5"/>
    </row>
    <row r="989">
      <c r="C989" s="5"/>
      <c r="D989" s="5"/>
      <c r="E989" s="5"/>
      <c r="F989" s="5"/>
    </row>
    <row r="990">
      <c r="C990" s="5"/>
      <c r="D990" s="5"/>
      <c r="E990" s="5"/>
      <c r="F990" s="5"/>
    </row>
    <row r="991">
      <c r="C991" s="5"/>
      <c r="D991" s="5"/>
      <c r="E991" s="5"/>
      <c r="F991" s="5"/>
    </row>
    <row r="992">
      <c r="C992" s="5"/>
      <c r="D992" s="5"/>
      <c r="E992" s="5"/>
      <c r="F992" s="5"/>
    </row>
    <row r="993">
      <c r="C993" s="5"/>
      <c r="D993" s="5"/>
      <c r="E993" s="5"/>
      <c r="F993" s="5"/>
    </row>
    <row r="994">
      <c r="C994" s="5"/>
      <c r="D994" s="5"/>
      <c r="E994" s="5"/>
      <c r="F994" s="5"/>
    </row>
    <row r="995">
      <c r="C995" s="5"/>
      <c r="D995" s="5"/>
      <c r="E995" s="5"/>
      <c r="F995" s="5"/>
    </row>
    <row r="996">
      <c r="C996" s="5"/>
      <c r="D996" s="5"/>
      <c r="E996" s="5"/>
      <c r="F996" s="5"/>
    </row>
    <row r="997">
      <c r="C997" s="5"/>
      <c r="D997" s="5"/>
      <c r="E997" s="5"/>
      <c r="F997" s="5"/>
    </row>
    <row r="998">
      <c r="C998" s="5"/>
      <c r="D998" s="5"/>
      <c r="E998" s="5"/>
      <c r="F998" s="5"/>
    </row>
    <row r="999">
      <c r="C999" s="5"/>
      <c r="D999" s="5"/>
      <c r="E999" s="5"/>
      <c r="F999" s="5"/>
    </row>
    <row r="1000">
      <c r="C1000" s="5"/>
      <c r="D1000" s="5"/>
      <c r="E1000" s="5"/>
      <c r="F1000" s="5"/>
    </row>
    <row r="1001">
      <c r="C1001" s="5"/>
      <c r="D1001" s="5"/>
      <c r="E1001" s="5"/>
      <c r="F1001" s="5"/>
    </row>
    <row r="1002">
      <c r="C1002" s="5"/>
      <c r="D1002" s="5"/>
      <c r="E1002" s="5"/>
      <c r="F1002" s="5"/>
    </row>
    <row r="1003">
      <c r="C1003" s="5"/>
      <c r="D1003" s="5"/>
      <c r="E1003" s="5"/>
      <c r="F1003" s="5"/>
    </row>
    <row r="1004">
      <c r="C1004" s="5"/>
      <c r="D1004" s="5"/>
      <c r="E1004" s="5"/>
      <c r="F1004" s="5"/>
    </row>
    <row r="1005">
      <c r="C1005" s="5"/>
      <c r="D1005" s="5"/>
      <c r="E1005" s="5"/>
      <c r="F1005" s="5"/>
    </row>
    <row r="1006">
      <c r="C1006" s="5"/>
      <c r="D1006" s="5"/>
      <c r="E1006" s="5"/>
      <c r="F1006" s="5"/>
    </row>
    <row r="1007">
      <c r="C1007" s="5"/>
      <c r="D1007" s="5"/>
      <c r="E1007" s="5"/>
      <c r="F1007" s="5"/>
    </row>
    <row r="1008">
      <c r="C1008" s="5"/>
      <c r="D1008" s="5"/>
      <c r="E1008" s="5"/>
      <c r="F1008" s="5"/>
    </row>
    <row r="1009">
      <c r="C1009" s="5"/>
      <c r="D1009" s="5"/>
      <c r="E1009" s="5"/>
      <c r="F1009" s="5"/>
    </row>
    <row r="1010">
      <c r="C1010" s="5"/>
      <c r="D1010" s="5"/>
      <c r="E1010" s="5"/>
      <c r="F1010" s="5"/>
    </row>
    <row r="1011">
      <c r="C1011" s="5"/>
      <c r="D1011" s="5"/>
      <c r="E1011" s="5"/>
      <c r="F1011" s="5"/>
    </row>
    <row r="1012">
      <c r="C1012" s="5"/>
      <c r="D1012" s="5"/>
      <c r="E1012" s="5"/>
      <c r="F1012" s="5"/>
    </row>
    <row r="1013">
      <c r="C1013" s="5"/>
      <c r="D1013" s="5"/>
      <c r="E1013" s="5"/>
      <c r="F1013" s="5"/>
    </row>
    <row r="1014">
      <c r="C1014" s="5"/>
      <c r="D1014" s="5"/>
      <c r="E1014" s="5"/>
      <c r="F1014" s="5"/>
    </row>
    <row r="1015">
      <c r="C1015" s="5"/>
      <c r="D1015" s="5"/>
      <c r="E1015" s="5"/>
      <c r="F1015" s="5"/>
    </row>
    <row r="1016">
      <c r="C1016" s="5"/>
      <c r="D1016" s="5"/>
      <c r="E1016" s="5"/>
      <c r="F1016" s="5"/>
    </row>
    <row r="1017">
      <c r="C1017" s="5"/>
      <c r="D1017" s="5"/>
      <c r="E1017" s="5"/>
      <c r="F1017" s="5"/>
    </row>
    <row r="1018">
      <c r="C1018" s="5"/>
      <c r="D1018" s="5"/>
      <c r="E1018" s="5"/>
      <c r="F1018" s="5"/>
    </row>
    <row r="1019">
      <c r="C1019" s="5"/>
      <c r="D1019" s="5"/>
      <c r="E1019" s="5"/>
      <c r="F1019" s="5"/>
    </row>
    <row r="1020">
      <c r="C1020" s="5"/>
      <c r="D1020" s="5"/>
      <c r="E1020" s="5"/>
      <c r="F1020" s="5"/>
    </row>
    <row r="1021">
      <c r="C1021" s="5"/>
      <c r="D1021" s="5"/>
      <c r="E1021" s="5"/>
      <c r="F1021" s="5"/>
    </row>
    <row r="1022">
      <c r="C1022" s="5"/>
      <c r="D1022" s="5"/>
      <c r="E1022" s="5"/>
      <c r="F1022" s="5"/>
    </row>
    <row r="1023">
      <c r="C1023" s="5"/>
      <c r="D1023" s="5"/>
      <c r="E1023" s="5"/>
      <c r="F1023" s="5"/>
    </row>
    <row r="1024">
      <c r="C1024" s="5"/>
      <c r="D1024" s="5"/>
      <c r="E1024" s="5"/>
      <c r="F1024" s="5"/>
    </row>
    <row r="1025">
      <c r="C1025" s="5"/>
      <c r="D1025" s="5"/>
      <c r="E1025" s="5"/>
      <c r="F1025" s="5"/>
    </row>
    <row r="1026">
      <c r="C1026" s="5"/>
      <c r="D1026" s="5"/>
      <c r="E1026" s="5"/>
      <c r="F1026" s="5"/>
    </row>
    <row r="1027">
      <c r="C1027" s="5"/>
      <c r="D1027" s="5"/>
      <c r="E1027" s="5"/>
      <c r="F1027" s="5"/>
    </row>
    <row r="1028">
      <c r="C1028" s="5"/>
      <c r="D1028" s="5"/>
      <c r="E1028" s="5"/>
      <c r="F1028" s="5"/>
    </row>
    <row r="1029">
      <c r="C1029" s="5"/>
      <c r="D1029" s="5"/>
      <c r="E1029" s="5"/>
      <c r="F1029" s="5"/>
    </row>
    <row r="1030">
      <c r="C1030" s="5"/>
      <c r="D1030" s="5"/>
      <c r="E1030" s="5"/>
      <c r="F1030" s="5"/>
    </row>
    <row r="1031">
      <c r="C1031" s="5"/>
      <c r="D1031" s="5"/>
      <c r="E1031" s="5"/>
      <c r="F1031" s="5"/>
    </row>
    <row r="1032">
      <c r="C1032" s="5"/>
      <c r="D1032" s="5"/>
      <c r="E1032" s="5"/>
      <c r="F1032" s="5"/>
    </row>
    <row r="1033">
      <c r="C1033" s="5"/>
      <c r="D1033" s="5"/>
      <c r="E1033" s="5"/>
      <c r="F1033" s="5"/>
    </row>
    <row r="1034">
      <c r="C1034" s="5"/>
      <c r="D1034" s="5"/>
      <c r="E1034" s="5"/>
      <c r="F1034" s="5"/>
    </row>
    <row r="1035">
      <c r="C1035" s="5"/>
      <c r="D1035" s="5"/>
      <c r="E1035" s="5"/>
      <c r="F1035" s="5"/>
    </row>
    <row r="1036">
      <c r="C1036" s="5"/>
      <c r="D1036" s="5"/>
      <c r="E1036" s="5"/>
      <c r="F1036" s="5"/>
    </row>
    <row r="1037">
      <c r="C1037" s="5"/>
      <c r="D1037" s="5"/>
      <c r="E1037" s="5"/>
      <c r="F1037" s="5"/>
    </row>
    <row r="1038">
      <c r="C1038" s="5"/>
      <c r="D1038" s="5"/>
      <c r="E1038" s="5"/>
      <c r="F1038" s="5"/>
    </row>
    <row r="1039">
      <c r="C1039" s="5"/>
      <c r="D1039" s="5"/>
      <c r="E1039" s="5"/>
      <c r="F1039" s="5"/>
    </row>
    <row r="1040">
      <c r="C1040" s="5"/>
      <c r="D1040" s="5"/>
      <c r="E1040" s="5"/>
      <c r="F1040" s="5"/>
    </row>
    <row r="1041">
      <c r="C1041" s="5"/>
      <c r="D1041" s="5"/>
      <c r="E1041" s="5"/>
      <c r="F1041" s="5"/>
    </row>
    <row r="1042">
      <c r="C1042" s="5"/>
      <c r="D1042" s="5"/>
      <c r="E1042" s="5"/>
      <c r="F1042" s="5"/>
    </row>
    <row r="1043">
      <c r="C1043" s="5"/>
      <c r="D1043" s="5"/>
      <c r="E1043" s="5"/>
      <c r="F1043" s="5"/>
    </row>
    <row r="1044">
      <c r="C1044" s="5"/>
      <c r="D1044" s="5"/>
      <c r="E1044" s="5"/>
      <c r="F1044" s="5"/>
    </row>
    <row r="1045">
      <c r="C1045" s="5"/>
      <c r="D1045" s="5"/>
      <c r="E1045" s="5"/>
      <c r="F1045" s="5"/>
    </row>
    <row r="1046">
      <c r="C1046" s="5"/>
      <c r="D1046" s="5"/>
      <c r="E1046" s="5"/>
      <c r="F1046" s="5"/>
    </row>
    <row r="1047">
      <c r="C1047" s="5"/>
      <c r="D1047" s="5"/>
      <c r="E1047" s="5"/>
      <c r="F1047" s="5"/>
    </row>
    <row r="1048">
      <c r="C1048" s="5"/>
      <c r="D1048" s="5"/>
      <c r="E1048" s="5"/>
      <c r="F1048" s="5"/>
    </row>
    <row r="1049">
      <c r="C1049" s="5"/>
      <c r="D1049" s="5"/>
      <c r="E1049" s="5"/>
      <c r="F1049" s="5"/>
    </row>
    <row r="1050">
      <c r="C1050" s="5"/>
      <c r="D1050" s="5"/>
      <c r="E1050" s="5"/>
      <c r="F1050" s="5"/>
    </row>
    <row r="1051">
      <c r="C1051" s="5"/>
      <c r="D1051" s="5"/>
      <c r="E1051" s="5"/>
      <c r="F1051" s="5"/>
    </row>
    <row r="1052">
      <c r="C1052" s="5"/>
      <c r="D1052" s="5"/>
      <c r="E1052" s="5"/>
      <c r="F1052" s="5"/>
    </row>
    <row r="1053">
      <c r="C1053" s="5"/>
      <c r="D1053" s="5"/>
      <c r="E1053" s="5"/>
      <c r="F1053" s="5"/>
    </row>
  </sheetData>
  <printOptions gridLines="1" horizontalCentered="1"/>
  <pageMargins bottom="0.75" footer="0.0" header="0.0" left="0.7" right="0.7" top="0.75"/>
  <pageSetup fitToHeight="0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574.0</v>
      </c>
      <c r="H2" s="17">
        <f t="shared" ref="H2:H3" si="1">10^-9</f>
        <v>0.000000001</v>
      </c>
    </row>
    <row r="3">
      <c r="A3" s="1" t="s">
        <v>53</v>
      </c>
      <c r="B3" s="19">
        <v>334.0</v>
      </c>
      <c r="C3" s="19">
        <v>318.0</v>
      </c>
      <c r="D3" s="19">
        <v>356.0</v>
      </c>
      <c r="E3" s="1"/>
      <c r="F3" s="1" t="s">
        <v>54</v>
      </c>
      <c r="G3" s="18">
        <v>6.2</v>
      </c>
      <c r="H3" s="17">
        <f t="shared" si="1"/>
        <v>0.000000001</v>
      </c>
    </row>
    <row r="4">
      <c r="A4" s="1" t="s">
        <v>55</v>
      </c>
      <c r="B4" s="19">
        <v>318.0</v>
      </c>
      <c r="C4" s="19">
        <v>304.0</v>
      </c>
      <c r="D4" s="19">
        <v>317.0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340.0</v>
      </c>
      <c r="C5" s="19">
        <v>348.0</v>
      </c>
      <c r="D5" s="19">
        <v>349.0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8.3</v>
      </c>
      <c r="C6" s="20">
        <v>7.9</v>
      </c>
      <c r="D6" s="20">
        <v>7.45</v>
      </c>
      <c r="E6" s="6"/>
      <c r="F6" s="6"/>
      <c r="G6" s="6"/>
      <c r="H6" s="6"/>
    </row>
    <row r="7">
      <c r="A7" s="17">
        <f>10^-9</f>
        <v>0.000000001</v>
      </c>
      <c r="B7" s="20">
        <v>7.8</v>
      </c>
      <c r="C7" s="20">
        <v>7.4</v>
      </c>
      <c r="D7" s="20">
        <v>6.8</v>
      </c>
      <c r="E7" s="6"/>
      <c r="F7" s="6"/>
      <c r="G7" s="6"/>
      <c r="H7" s="6"/>
    </row>
    <row r="8">
      <c r="A8" s="13"/>
      <c r="B8" s="20">
        <v>7.8</v>
      </c>
      <c r="C8" s="20">
        <v>7.9</v>
      </c>
      <c r="D8" s="20">
        <v>7.1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0.5736174709</v>
      </c>
      <c r="C11" s="21">
        <f t="shared" si="2"/>
        <v>0.5461430081</v>
      </c>
      <c r="D11" s="21">
        <f t="shared" si="2"/>
        <v>0.6138605143</v>
      </c>
      <c r="E11" s="5">
        <f t="shared" ref="E11:E13" si="4">AVERAGE(B11:D11)</f>
        <v>0.5778736644</v>
      </c>
      <c r="F11" s="5">
        <f>AVERAGE(B11:D13)</f>
        <v>0.5705353998</v>
      </c>
      <c r="G11" s="5">
        <f>MIN(B11:D13)</f>
        <v>0.5223670306</v>
      </c>
    </row>
    <row r="12">
      <c r="A12" s="1" t="s">
        <v>50</v>
      </c>
      <c r="B12" s="21">
        <f t="shared" ref="B12:D12" si="3">(B4*$A$2 - B7*$A$7) / ($G$2*$H$2 - $G$3* $H$3)</f>
        <v>0.5463191265</v>
      </c>
      <c r="C12" s="21">
        <f t="shared" si="3"/>
        <v>0.5223670306</v>
      </c>
      <c r="D12" s="21">
        <f t="shared" si="3"/>
        <v>0.5463191265</v>
      </c>
      <c r="E12" s="5">
        <f t="shared" si="4"/>
        <v>0.5383350945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0.5850651638</v>
      </c>
      <c r="C13" s="21">
        <f t="shared" si="5"/>
        <v>0.5989785136</v>
      </c>
      <c r="D13" s="21">
        <f t="shared" si="5"/>
        <v>0.6021486439</v>
      </c>
      <c r="E13" s="5">
        <f t="shared" si="4"/>
        <v>0.5953974404</v>
      </c>
      <c r="F13" s="5">
        <f>STDEV(B11:D13)</f>
        <v>0.03161115906</v>
      </c>
      <c r="G13" s="5">
        <f>Max(B11:D13)</f>
        <v>0.6138605143</v>
      </c>
    </row>
    <row r="14">
      <c r="A14" s="1" t="s">
        <v>62</v>
      </c>
      <c r="B14" s="5">
        <f t="shared" ref="B14:D14" si="6">AVERAGE(B11:B13)</f>
        <v>0.5683339204</v>
      </c>
      <c r="C14" s="5">
        <f t="shared" si="6"/>
        <v>0.5558295174</v>
      </c>
      <c r="D14" s="5">
        <f t="shared" si="6"/>
        <v>0.5874427615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517.0</v>
      </c>
      <c r="H17" s="17">
        <f t="shared" ref="H17:H18" si="7">10^-9</f>
        <v>0.000000001</v>
      </c>
    </row>
    <row r="18">
      <c r="A18" s="1" t="s">
        <v>53</v>
      </c>
      <c r="B18" s="19">
        <v>394.0</v>
      </c>
      <c r="C18" s="19">
        <v>376.0</v>
      </c>
      <c r="D18" s="19">
        <v>378.0</v>
      </c>
      <c r="E18" s="1"/>
      <c r="F18" s="1" t="s">
        <v>54</v>
      </c>
      <c r="G18" s="18">
        <v>6.3</v>
      </c>
      <c r="H18" s="17">
        <f t="shared" si="7"/>
        <v>0.000000001</v>
      </c>
    </row>
    <row r="19">
      <c r="A19" s="1" t="s">
        <v>55</v>
      </c>
      <c r="B19" s="19">
        <v>368.0</v>
      </c>
      <c r="C19" s="19">
        <v>364.0</v>
      </c>
      <c r="D19" s="19">
        <v>361.0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373.0</v>
      </c>
      <c r="C20" s="19">
        <v>377.0</v>
      </c>
      <c r="D20" s="19">
        <v>380.0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7.6</v>
      </c>
      <c r="C21" s="20">
        <v>7.6</v>
      </c>
      <c r="D21" s="20">
        <v>6.5</v>
      </c>
      <c r="E21" s="6"/>
      <c r="F21" s="6"/>
      <c r="G21" s="6"/>
      <c r="H21" s="6"/>
    </row>
    <row r="22">
      <c r="A22" s="17">
        <f>10^-9</f>
        <v>0.000000001</v>
      </c>
      <c r="B22" s="20">
        <v>7.4</v>
      </c>
      <c r="C22" s="20">
        <v>7.3</v>
      </c>
      <c r="D22" s="20">
        <v>6.7</v>
      </c>
      <c r="E22" s="6"/>
      <c r="F22" s="6"/>
      <c r="G22" s="6"/>
      <c r="H22" s="6"/>
    </row>
    <row r="23">
      <c r="A23" s="13"/>
      <c r="B23" s="20">
        <v>6.9</v>
      </c>
      <c r="C23" s="20">
        <v>6.9</v>
      </c>
      <c r="D23" s="20">
        <v>7.0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0.7566085765</v>
      </c>
      <c r="C26" s="21">
        <f t="shared" si="8"/>
        <v>0.7213628353</v>
      </c>
      <c r="D26" s="21">
        <f t="shared" si="8"/>
        <v>0.7274329352</v>
      </c>
      <c r="E26" s="5">
        <f t="shared" ref="E26:E28" si="10">AVERAGE(B26:D26)</f>
        <v>0.7351347823</v>
      </c>
      <c r="F26" s="5">
        <f>AVERAGE(B26:D28)</f>
        <v>0.7195135217</v>
      </c>
      <c r="G26" s="5">
        <f>MIN(B26:D28)</f>
        <v>0.6937536714</v>
      </c>
    </row>
    <row r="27">
      <c r="A27" s="1" t="s">
        <v>50</v>
      </c>
      <c r="B27" s="21">
        <f t="shared" ref="B27:D27" si="9">(B19*$A$2 - B22*$A$7) / ($G$17*$H$2 - $G$18* $H$3)</f>
        <v>0.7060896808</v>
      </c>
      <c r="C27" s="21">
        <f t="shared" si="9"/>
        <v>0.6984531036</v>
      </c>
      <c r="D27" s="21">
        <f t="shared" si="9"/>
        <v>0.6937536714</v>
      </c>
      <c r="E27" s="22">
        <f t="shared" si="10"/>
        <v>0.6994321519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0.7168592128</v>
      </c>
      <c r="C28" s="21">
        <f t="shared" si="11"/>
        <v>0.7246915998</v>
      </c>
      <c r="D28" s="21">
        <f t="shared" si="11"/>
        <v>0.7303700803</v>
      </c>
      <c r="E28" s="22">
        <f t="shared" si="10"/>
        <v>0.723973631</v>
      </c>
      <c r="F28" s="5">
        <f>STDEV(B26:D28)</f>
        <v>0.01897766276</v>
      </c>
      <c r="G28" s="5">
        <f>Max(B26:D28)</f>
        <v>0.7566085765</v>
      </c>
    </row>
    <row r="29">
      <c r="A29" s="1" t="s">
        <v>62</v>
      </c>
      <c r="B29" s="5">
        <f t="shared" ref="B29:D29" si="12">AVERAGE(B26:B28)</f>
        <v>0.7265191567</v>
      </c>
      <c r="C29" s="5">
        <f t="shared" si="12"/>
        <v>0.7148358462</v>
      </c>
      <c r="D29" s="5">
        <f t="shared" si="12"/>
        <v>0.7171855623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1179.0</v>
      </c>
      <c r="H32" s="17">
        <f t="shared" ref="H32:H33" si="13">10^-9</f>
        <v>0.000000001</v>
      </c>
    </row>
    <row r="33">
      <c r="A33" s="1" t="s">
        <v>53</v>
      </c>
      <c r="B33" s="19">
        <v>701.0</v>
      </c>
      <c r="C33" s="19">
        <v>705.0</v>
      </c>
      <c r="D33" s="19">
        <v>662.0</v>
      </c>
      <c r="E33" s="1"/>
      <c r="F33" s="1" t="s">
        <v>54</v>
      </c>
      <c r="G33" s="18">
        <v>8.8</v>
      </c>
      <c r="H33" s="17">
        <f t="shared" si="13"/>
        <v>0.000000001</v>
      </c>
    </row>
    <row r="34">
      <c r="A34" s="1" t="s">
        <v>55</v>
      </c>
      <c r="B34" s="19">
        <v>689.0</v>
      </c>
      <c r="C34" s="19">
        <v>680.0</v>
      </c>
      <c r="D34" s="19">
        <v>665.0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670.0</v>
      </c>
      <c r="C35" s="19">
        <v>639.0</v>
      </c>
      <c r="D35" s="19">
        <v>616.5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7.9</v>
      </c>
      <c r="C36" s="20">
        <v>7.7</v>
      </c>
      <c r="D36" s="20">
        <v>7.4</v>
      </c>
      <c r="E36" s="6"/>
      <c r="F36" s="6"/>
      <c r="G36" s="6"/>
      <c r="H36" s="6"/>
    </row>
    <row r="37">
      <c r="A37" s="17">
        <f>10^-9</f>
        <v>0.000000001</v>
      </c>
      <c r="B37" s="20">
        <v>7.5</v>
      </c>
      <c r="C37" s="20">
        <v>7.0</v>
      </c>
      <c r="D37" s="20">
        <v>7.1</v>
      </c>
      <c r="E37" s="6"/>
      <c r="F37" s="6"/>
      <c r="G37" s="6"/>
      <c r="H37" s="6"/>
    </row>
    <row r="38">
      <c r="A38" s="13"/>
      <c r="B38" s="20">
        <v>9.3</v>
      </c>
      <c r="C38" s="20">
        <v>7.3</v>
      </c>
      <c r="D38" s="20">
        <v>7.0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0.5922919159</v>
      </c>
      <c r="C41" s="21">
        <f t="shared" si="14"/>
        <v>0.595881046</v>
      </c>
      <c r="D41" s="21">
        <f t="shared" si="14"/>
        <v>0.559391557</v>
      </c>
      <c r="E41" s="5">
        <f t="shared" ref="E41:E43" si="16">AVERAGE(B41:D41)</f>
        <v>0.5825215063</v>
      </c>
      <c r="F41" s="5">
        <f>AVERAGE(B41:D43)</f>
        <v>0.565838698</v>
      </c>
      <c r="G41" s="5">
        <f>MIN(B41:D43)</f>
        <v>0.5208511366</v>
      </c>
    </row>
    <row r="42">
      <c r="A42" s="1" t="s">
        <v>50</v>
      </c>
      <c r="B42" s="21">
        <f t="shared" ref="B42:D42" si="15">(B34*$A$2 - B37*$A$7) / ($G$32*$H$2 - $G$33* $H$3)</f>
        <v>0.5823790805</v>
      </c>
      <c r="C42" s="21">
        <f t="shared" si="15"/>
        <v>0.5751153649</v>
      </c>
      <c r="D42" s="21">
        <f t="shared" si="15"/>
        <v>0.5622115878</v>
      </c>
      <c r="E42" s="22">
        <f t="shared" si="16"/>
        <v>0.5732353444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0.5646043411</v>
      </c>
      <c r="C43" s="21">
        <f t="shared" si="17"/>
        <v>0.5398222526</v>
      </c>
      <c r="D43" s="21">
        <f t="shared" si="17"/>
        <v>0.5208511366</v>
      </c>
      <c r="E43" s="22">
        <f t="shared" si="16"/>
        <v>0.5417592434</v>
      </c>
      <c r="F43" s="5">
        <f>STDEV(B41:D43)</f>
        <v>0.0242871816</v>
      </c>
      <c r="G43" s="5">
        <f>Max(B41:D43)</f>
        <v>0.595881046</v>
      </c>
    </row>
    <row r="44">
      <c r="A44" s="1" t="s">
        <v>62</v>
      </c>
      <c r="B44" s="5">
        <f t="shared" ref="B44:D44" si="18">AVERAGE(B41:B43)</f>
        <v>0.5797584458</v>
      </c>
      <c r="C44" s="5">
        <f t="shared" si="18"/>
        <v>0.5702728878</v>
      </c>
      <c r="D44" s="5">
        <f t="shared" si="18"/>
        <v>0.5474847604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0.5705353998</v>
      </c>
      <c r="C48" s="5">
        <f t="shared" ref="C48:D48" si="19">F13</f>
        <v>0.03161115906</v>
      </c>
      <c r="D48" s="5">
        <f t="shared" si="19"/>
        <v>0.6138605143</v>
      </c>
      <c r="E48" s="5">
        <f>G11</f>
        <v>0.5223670306</v>
      </c>
    </row>
    <row r="49">
      <c r="A49" s="1" t="s">
        <v>63</v>
      </c>
      <c r="B49" s="5">
        <f>F26</f>
        <v>0.7195135217</v>
      </c>
      <c r="C49" s="5">
        <f t="shared" ref="C49:D49" si="20">F28</f>
        <v>0.01897766276</v>
      </c>
      <c r="D49" s="5">
        <f t="shared" si="20"/>
        <v>0.7566085765</v>
      </c>
      <c r="E49" s="5">
        <f>G26</f>
        <v>0.6937536714</v>
      </c>
    </row>
    <row r="50">
      <c r="A50" s="1" t="s">
        <v>64</v>
      </c>
      <c r="B50" s="5">
        <f>F41</f>
        <v>0.565838698</v>
      </c>
      <c r="C50" s="5">
        <f t="shared" ref="C50:D50" si="21">F43</f>
        <v>0.0242871816</v>
      </c>
      <c r="D50" s="5">
        <f t="shared" si="21"/>
        <v>0.595881046</v>
      </c>
      <c r="E50" s="5">
        <f>G41</f>
        <v>0.5208511366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568.0</v>
      </c>
      <c r="H2" s="17">
        <f t="shared" ref="H2:H3" si="1">10^-9</f>
        <v>0.000000001</v>
      </c>
    </row>
    <row r="3">
      <c r="A3" s="1" t="s">
        <v>53</v>
      </c>
      <c r="B3" s="19">
        <v>376.0</v>
      </c>
      <c r="C3" s="19">
        <v>327.0</v>
      </c>
      <c r="D3" s="19">
        <v>279.0</v>
      </c>
      <c r="E3" s="1"/>
      <c r="F3" s="1" t="s">
        <v>54</v>
      </c>
      <c r="G3" s="18">
        <v>5.9</v>
      </c>
      <c r="H3" s="17">
        <f t="shared" si="1"/>
        <v>0.000000001</v>
      </c>
    </row>
    <row r="4">
      <c r="A4" s="1" t="s">
        <v>55</v>
      </c>
      <c r="B4" s="19">
        <v>383.0</v>
      </c>
      <c r="C4" s="19">
        <v>388.0</v>
      </c>
      <c r="D4" s="19">
        <v>351.0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355.0</v>
      </c>
      <c r="C5" s="19">
        <v>355.0</v>
      </c>
      <c r="D5" s="19">
        <v>387.0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8.0</v>
      </c>
      <c r="C6" s="20">
        <v>7.9</v>
      </c>
      <c r="D6" s="20">
        <v>7.4</v>
      </c>
      <c r="E6" s="6"/>
      <c r="F6" s="6"/>
      <c r="G6" s="6"/>
      <c r="H6" s="6"/>
    </row>
    <row r="7">
      <c r="A7" s="17">
        <f>10^-9</f>
        <v>0.000000001</v>
      </c>
      <c r="B7" s="20">
        <v>7.7</v>
      </c>
      <c r="C7" s="20">
        <v>7.3</v>
      </c>
      <c r="D7" s="20">
        <v>6.9</v>
      </c>
      <c r="E7" s="6"/>
      <c r="F7" s="6"/>
      <c r="G7" s="6"/>
      <c r="H7" s="6"/>
    </row>
    <row r="8">
      <c r="A8" s="13"/>
      <c r="B8" s="20">
        <v>7.7</v>
      </c>
      <c r="C8" s="20">
        <v>7.4</v>
      </c>
      <c r="D8" s="20">
        <v>7.0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0.654687778</v>
      </c>
      <c r="C11" s="21">
        <f t="shared" si="2"/>
        <v>0.5676925814</v>
      </c>
      <c r="D11" s="21">
        <f t="shared" si="2"/>
        <v>0.4831880448</v>
      </c>
      <c r="E11" s="5">
        <f t="shared" ref="E11:E13" si="4">AVERAGE(B11:D11)</f>
        <v>0.5685228014</v>
      </c>
      <c r="F11" s="5">
        <f>AVERAGE(B11:D13)</f>
        <v>0.6194429619</v>
      </c>
      <c r="G11" s="5">
        <f>MIN(B11:D13)</f>
        <v>0.4831880448</v>
      </c>
    </row>
    <row r="12">
      <c r="A12" s="1" t="s">
        <v>50</v>
      </c>
      <c r="B12" s="21">
        <f t="shared" ref="B12:D12" si="3">(B4*$A$2 - B7*$A$7) / ($G$2*$H$2 - $G$3* $H$3)</f>
        <v>0.667674791</v>
      </c>
      <c r="C12" s="21">
        <f t="shared" si="3"/>
        <v>0.6772816225</v>
      </c>
      <c r="D12" s="21">
        <f t="shared" si="3"/>
        <v>0.6121686533</v>
      </c>
      <c r="E12" s="5">
        <f t="shared" si="4"/>
        <v>0.6523750222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0.6178615905</v>
      </c>
      <c r="C13" s="21">
        <f t="shared" si="5"/>
        <v>0.6183953033</v>
      </c>
      <c r="D13" s="21">
        <f t="shared" si="5"/>
        <v>0.6760362925</v>
      </c>
      <c r="E13" s="5">
        <f t="shared" si="4"/>
        <v>0.6374310621</v>
      </c>
      <c r="F13" s="5">
        <f>STDEV(B11:D13)</f>
        <v>0.06266641876</v>
      </c>
      <c r="G13" s="5">
        <f>Max(B11:D13)</f>
        <v>0.6772816225</v>
      </c>
    </row>
    <row r="14">
      <c r="A14" s="1" t="s">
        <v>62</v>
      </c>
      <c r="B14" s="5">
        <f t="shared" ref="B14:D14" si="6">AVERAGE(B11:B13)</f>
        <v>0.6467413865</v>
      </c>
      <c r="C14" s="5">
        <f t="shared" si="6"/>
        <v>0.6211231691</v>
      </c>
      <c r="D14" s="5">
        <f t="shared" si="6"/>
        <v>0.5904643302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504.0</v>
      </c>
      <c r="H17" s="17">
        <f t="shared" ref="H17:H18" si="7">10^-9</f>
        <v>0.000000001</v>
      </c>
    </row>
    <row r="18">
      <c r="A18" s="1" t="s">
        <v>53</v>
      </c>
      <c r="B18" s="19">
        <v>407.0</v>
      </c>
      <c r="C18" s="19">
        <v>398.0</v>
      </c>
      <c r="D18" s="19">
        <v>376.0</v>
      </c>
      <c r="E18" s="1"/>
      <c r="F18" s="1" t="s">
        <v>54</v>
      </c>
      <c r="G18" s="18">
        <v>5.85</v>
      </c>
      <c r="H18" s="17">
        <f t="shared" si="7"/>
        <v>0.000000001</v>
      </c>
    </row>
    <row r="19">
      <c r="A19" s="1" t="s">
        <v>55</v>
      </c>
      <c r="B19" s="19">
        <v>393.0</v>
      </c>
      <c r="C19" s="19">
        <v>400.0</v>
      </c>
      <c r="D19" s="19">
        <v>402.0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379.0</v>
      </c>
      <c r="C20" s="19">
        <v>378.0</v>
      </c>
      <c r="D20" s="19">
        <v>394.0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7.7</v>
      </c>
      <c r="C21" s="20">
        <v>7.2</v>
      </c>
      <c r="D21" s="20">
        <v>6.6</v>
      </c>
      <c r="E21" s="6"/>
      <c r="F21" s="6"/>
      <c r="G21" s="6"/>
      <c r="H21" s="6"/>
    </row>
    <row r="22">
      <c r="A22" s="17">
        <f>10^-9</f>
        <v>0.000000001</v>
      </c>
      <c r="B22" s="20">
        <v>7.0</v>
      </c>
      <c r="C22" s="20">
        <v>6.6</v>
      </c>
      <c r="D22" s="20">
        <v>6.7</v>
      </c>
      <c r="E22" s="6"/>
      <c r="F22" s="6"/>
      <c r="G22" s="6"/>
      <c r="H22" s="6"/>
    </row>
    <row r="23">
      <c r="A23" s="13"/>
      <c r="B23" s="20">
        <v>7.1</v>
      </c>
      <c r="C23" s="20">
        <v>6.7</v>
      </c>
      <c r="D23" s="20">
        <v>6.8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0.8015657934</v>
      </c>
      <c r="C26" s="21">
        <f t="shared" si="8"/>
        <v>0.7845026598</v>
      </c>
      <c r="D26" s="21">
        <f t="shared" si="8"/>
        <v>0.7415437117</v>
      </c>
      <c r="E26" s="5">
        <f t="shared" ref="E26:E28" si="10">AVERAGE(B26:D26)</f>
        <v>0.7758707217</v>
      </c>
      <c r="F26" s="5">
        <f>AVERAGE(B26:D28)</f>
        <v>0.7727703614</v>
      </c>
      <c r="G26" s="5">
        <f>MIN(B26:D28)</f>
        <v>0.7415437117</v>
      </c>
    </row>
    <row r="27">
      <c r="A27" s="1" t="s">
        <v>50</v>
      </c>
      <c r="B27" s="21">
        <f t="shared" ref="B27:D27" si="9">(B19*$A$2 - B22*$A$7) / ($G$17*$H$2 - $G$18* $H$3)</f>
        <v>0.7748670079</v>
      </c>
      <c r="C27" s="21">
        <f t="shared" si="9"/>
        <v>0.7897219713</v>
      </c>
      <c r="D27" s="21">
        <f t="shared" si="9"/>
        <v>0.7935360835</v>
      </c>
      <c r="E27" s="22">
        <f t="shared" si="10"/>
        <v>0.7860416876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0.7465622804</v>
      </c>
      <c r="C28" s="21">
        <f t="shared" si="11"/>
        <v>0.7453578239</v>
      </c>
      <c r="D28" s="21">
        <f t="shared" si="11"/>
        <v>0.7772759209</v>
      </c>
      <c r="E28" s="22">
        <f t="shared" si="10"/>
        <v>0.7563986751</v>
      </c>
      <c r="F28" s="5">
        <f>STDEV(B26:D28)</f>
        <v>0.02270326624</v>
      </c>
      <c r="G28" s="5">
        <f>Max(B26:D28)</f>
        <v>0.8015657934</v>
      </c>
    </row>
    <row r="29">
      <c r="A29" s="1" t="s">
        <v>62</v>
      </c>
      <c r="B29" s="5">
        <f t="shared" ref="B29:D29" si="12">AVERAGE(B26:B28)</f>
        <v>0.7743316939</v>
      </c>
      <c r="C29" s="5">
        <f t="shared" si="12"/>
        <v>0.7731941517</v>
      </c>
      <c r="D29" s="5">
        <f t="shared" si="12"/>
        <v>0.7707852387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1179.0</v>
      </c>
      <c r="H32" s="17">
        <f t="shared" ref="H32:H33" si="13">10^-9</f>
        <v>0.000000001</v>
      </c>
    </row>
    <row r="33">
      <c r="A33" s="1" t="s">
        <v>53</v>
      </c>
      <c r="B33" s="19">
        <v>669.0</v>
      </c>
      <c r="C33" s="19">
        <v>717.0</v>
      </c>
      <c r="D33" s="19">
        <v>722.0</v>
      </c>
      <c r="E33" s="1"/>
      <c r="F33" s="1" t="s">
        <v>54</v>
      </c>
      <c r="G33" s="18">
        <v>9.2</v>
      </c>
      <c r="H33" s="17">
        <f t="shared" si="13"/>
        <v>0.000000001</v>
      </c>
    </row>
    <row r="34">
      <c r="A34" s="1" t="s">
        <v>55</v>
      </c>
      <c r="B34" s="19">
        <v>671.0</v>
      </c>
      <c r="C34" s="19">
        <v>674.0</v>
      </c>
      <c r="D34" s="19">
        <v>710.0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650.0</v>
      </c>
      <c r="C35" s="19">
        <v>652.0</v>
      </c>
      <c r="D35" s="19">
        <v>649.0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8.0</v>
      </c>
      <c r="C36" s="20">
        <v>7.9</v>
      </c>
      <c r="D36" s="20">
        <v>7.5</v>
      </c>
      <c r="E36" s="6"/>
      <c r="F36" s="6"/>
      <c r="G36" s="6"/>
      <c r="H36" s="6"/>
    </row>
    <row r="37">
      <c r="A37" s="17">
        <f>10^-9</f>
        <v>0.000000001</v>
      </c>
      <c r="B37" s="20">
        <v>7.5</v>
      </c>
      <c r="C37" s="20">
        <v>7.6</v>
      </c>
      <c r="D37" s="20">
        <v>7.0</v>
      </c>
      <c r="E37" s="6"/>
      <c r="F37" s="6"/>
      <c r="G37" s="6"/>
      <c r="H37" s="6"/>
    </row>
    <row r="38">
      <c r="A38" s="13"/>
      <c r="B38" s="20">
        <v>7.1</v>
      </c>
      <c r="C38" s="20">
        <v>7.1</v>
      </c>
      <c r="D38" s="20">
        <v>6.7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0.5650538554</v>
      </c>
      <c r="C41" s="21">
        <f t="shared" si="14"/>
        <v>0.6061719952</v>
      </c>
      <c r="D41" s="21">
        <f t="shared" si="14"/>
        <v>0.6107881689</v>
      </c>
      <c r="E41" s="5">
        <f t="shared" ref="E41:E43" si="16">AVERAGE(B41:D41)</f>
        <v>0.5940046732</v>
      </c>
      <c r="F41" s="5">
        <f>AVERAGE(B41:D43)</f>
        <v>0.574419179</v>
      </c>
      <c r="G41" s="5">
        <f>MIN(B41:D43)</f>
        <v>0.5490682168</v>
      </c>
    </row>
    <row r="42">
      <c r="A42" s="1" t="s">
        <v>50</v>
      </c>
      <c r="B42" s="21">
        <f t="shared" ref="B42:D42" si="15">(B34*$A$2 - B37*$A$7) / ($G$32*$H$2 - $G$33* $H$3)</f>
        <v>0.5671909728</v>
      </c>
      <c r="C42" s="21">
        <f t="shared" si="15"/>
        <v>0.5696700291</v>
      </c>
      <c r="D42" s="21">
        <f t="shared" si="15"/>
        <v>0.6009574286</v>
      </c>
      <c r="E42" s="22">
        <f t="shared" si="16"/>
        <v>0.5792728102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0.549581125</v>
      </c>
      <c r="C43" s="21">
        <f t="shared" si="17"/>
        <v>0.5512908189</v>
      </c>
      <c r="D43" s="21">
        <f t="shared" si="17"/>
        <v>0.5490682168</v>
      </c>
      <c r="E43" s="22">
        <f t="shared" si="16"/>
        <v>0.5499800536</v>
      </c>
      <c r="F43" s="5">
        <f>STDEV(B41:D43)</f>
        <v>0.02498063096</v>
      </c>
      <c r="G43" s="5">
        <f>Max(B41:D43)</f>
        <v>0.6107881689</v>
      </c>
    </row>
    <row r="44">
      <c r="A44" s="1" t="s">
        <v>62</v>
      </c>
      <c r="B44" s="5">
        <f t="shared" ref="B44:D44" si="18">AVERAGE(B41:B43)</f>
        <v>0.5606086511</v>
      </c>
      <c r="C44" s="5">
        <f t="shared" si="18"/>
        <v>0.5757109477</v>
      </c>
      <c r="D44" s="5">
        <f t="shared" si="18"/>
        <v>0.5869379381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0.6194429619</v>
      </c>
      <c r="C48" s="5">
        <f t="shared" ref="C48:D48" si="19">F13</f>
        <v>0.06266641876</v>
      </c>
      <c r="D48" s="5">
        <f t="shared" si="19"/>
        <v>0.6772816225</v>
      </c>
      <c r="E48" s="5">
        <f>G11</f>
        <v>0.4831880448</v>
      </c>
    </row>
    <row r="49">
      <c r="A49" s="1" t="s">
        <v>63</v>
      </c>
      <c r="B49" s="5">
        <f>F26</f>
        <v>0.7727703614</v>
      </c>
      <c r="C49" s="5">
        <f t="shared" ref="C49:D49" si="20">F28</f>
        <v>0.02270326624</v>
      </c>
      <c r="D49" s="5">
        <f t="shared" si="20"/>
        <v>0.8015657934</v>
      </c>
      <c r="E49" s="5">
        <f>G26</f>
        <v>0.7415437117</v>
      </c>
    </row>
    <row r="50">
      <c r="A50" s="1" t="s">
        <v>64</v>
      </c>
      <c r="B50" s="5">
        <f>F41</f>
        <v>0.574419179</v>
      </c>
      <c r="C50" s="5">
        <f t="shared" ref="C50:D50" si="21">F43</f>
        <v>0.02498063096</v>
      </c>
      <c r="D50" s="5">
        <f t="shared" si="21"/>
        <v>0.6107881689</v>
      </c>
      <c r="E50" s="5">
        <f>G41</f>
        <v>0.5490682168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559.0</v>
      </c>
      <c r="H2" s="17">
        <f t="shared" ref="H2:H3" si="1">10^-9</f>
        <v>0.000000001</v>
      </c>
    </row>
    <row r="3">
      <c r="A3" s="1" t="s">
        <v>53</v>
      </c>
      <c r="B3" s="19">
        <v>358.0</v>
      </c>
      <c r="C3" s="19">
        <v>268.0</v>
      </c>
      <c r="D3" s="19">
        <v>285.0</v>
      </c>
      <c r="E3" s="1"/>
      <c r="F3" s="1" t="s">
        <v>54</v>
      </c>
      <c r="G3" s="18">
        <v>5.5</v>
      </c>
      <c r="H3" s="17">
        <f t="shared" si="1"/>
        <v>0.000000001</v>
      </c>
    </row>
    <row r="4">
      <c r="A4" s="1" t="s">
        <v>55</v>
      </c>
      <c r="B4" s="19">
        <v>331.0</v>
      </c>
      <c r="C4" s="19">
        <v>279.0</v>
      </c>
      <c r="D4" s="19">
        <v>287.0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341.0</v>
      </c>
      <c r="C5" s="19">
        <v>365.0</v>
      </c>
      <c r="D5" s="19">
        <v>304.0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8.7</v>
      </c>
      <c r="C6" s="20">
        <v>7.9</v>
      </c>
      <c r="D6" s="20">
        <v>7.4</v>
      </c>
      <c r="E6" s="6"/>
      <c r="F6" s="6"/>
      <c r="G6" s="6"/>
      <c r="H6" s="6"/>
    </row>
    <row r="7">
      <c r="A7" s="17">
        <f>10^-9</f>
        <v>0.000000001</v>
      </c>
      <c r="B7" s="20">
        <v>7.7</v>
      </c>
      <c r="C7" s="20">
        <v>6.8</v>
      </c>
      <c r="D7" s="20">
        <v>6.8</v>
      </c>
      <c r="E7" s="6"/>
      <c r="F7" s="6"/>
      <c r="G7" s="6"/>
      <c r="H7" s="6"/>
    </row>
    <row r="8">
      <c r="A8" s="13"/>
      <c r="B8" s="20">
        <v>7.4</v>
      </c>
      <c r="C8" s="20">
        <v>7.7</v>
      </c>
      <c r="D8" s="20">
        <v>7.3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0.6310749774</v>
      </c>
      <c r="C11" s="21">
        <f t="shared" si="2"/>
        <v>0.4699186992</v>
      </c>
      <c r="D11" s="21">
        <f t="shared" si="2"/>
        <v>0.501535682</v>
      </c>
      <c r="E11" s="5">
        <f t="shared" ref="E11:E13" si="4">AVERAGE(B11:D11)</f>
        <v>0.5341764529</v>
      </c>
      <c r="F11" s="5">
        <f>AVERAGE(B11:D13)</f>
        <v>0.5521027803</v>
      </c>
      <c r="G11" s="5">
        <f>MIN(B11:D13)</f>
        <v>0.4699186992</v>
      </c>
    </row>
    <row r="12">
      <c r="A12" s="1" t="s">
        <v>50</v>
      </c>
      <c r="B12" s="21">
        <f t="shared" ref="B12:D12" si="3">(B4*$A$2 - B7*$A$7) / ($G$2*$H$2 - $G$3* $H$3)</f>
        <v>0.5841011743</v>
      </c>
      <c r="C12" s="21">
        <f t="shared" si="3"/>
        <v>0.4917795845</v>
      </c>
      <c r="D12" s="21">
        <f t="shared" si="3"/>
        <v>0.5062330623</v>
      </c>
      <c r="E12" s="5">
        <f t="shared" si="4"/>
        <v>0.5273712737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0.6027100271</v>
      </c>
      <c r="C13" s="21">
        <f t="shared" si="5"/>
        <v>0.6455284553</v>
      </c>
      <c r="D13" s="21">
        <f t="shared" si="5"/>
        <v>0.5360433604</v>
      </c>
      <c r="E13" s="5">
        <f t="shared" si="4"/>
        <v>0.5947606143</v>
      </c>
      <c r="F13" s="5">
        <f>STDEV(B11:D13)</f>
        <v>0.06505962062</v>
      </c>
      <c r="G13" s="5">
        <f>Max(B11:D13)</f>
        <v>0.6455284553</v>
      </c>
    </row>
    <row r="14">
      <c r="A14" s="1" t="s">
        <v>62</v>
      </c>
      <c r="B14" s="5">
        <f t="shared" ref="B14:D14" si="6">AVERAGE(B11:B13)</f>
        <v>0.6059620596</v>
      </c>
      <c r="C14" s="5">
        <f t="shared" si="6"/>
        <v>0.5357422463</v>
      </c>
      <c r="D14" s="5">
        <f t="shared" si="6"/>
        <v>0.5146040349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464.0</v>
      </c>
      <c r="H17" s="17">
        <f t="shared" ref="H17:H18" si="7">10^-9</f>
        <v>0.000000001</v>
      </c>
    </row>
    <row r="18">
      <c r="A18" s="1" t="s">
        <v>53</v>
      </c>
      <c r="B18" s="19">
        <v>367.0</v>
      </c>
      <c r="C18" s="19">
        <v>317.0</v>
      </c>
      <c r="D18" s="19">
        <v>321.0</v>
      </c>
      <c r="E18" s="1"/>
      <c r="F18" s="1" t="s">
        <v>54</v>
      </c>
      <c r="G18" s="18">
        <v>5.6</v>
      </c>
      <c r="H18" s="17">
        <f t="shared" si="7"/>
        <v>0.000000001</v>
      </c>
    </row>
    <row r="19">
      <c r="A19" s="1" t="s">
        <v>55</v>
      </c>
      <c r="B19" s="19">
        <v>361.0</v>
      </c>
      <c r="C19" s="19">
        <v>329.0</v>
      </c>
      <c r="D19" s="19">
        <v>324.0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340.0</v>
      </c>
      <c r="C20" s="19">
        <v>342.0</v>
      </c>
      <c r="D20" s="19">
        <v>304.0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7.5</v>
      </c>
      <c r="C21" s="20">
        <v>7.1</v>
      </c>
      <c r="D21" s="20">
        <v>6.7</v>
      </c>
      <c r="E21" s="6"/>
      <c r="F21" s="6"/>
      <c r="G21" s="6"/>
      <c r="H21" s="6"/>
    </row>
    <row r="22">
      <c r="A22" s="17">
        <f>10^-9</f>
        <v>0.000000001</v>
      </c>
      <c r="B22" s="20">
        <v>6.8</v>
      </c>
      <c r="C22" s="20">
        <v>6.5</v>
      </c>
      <c r="D22" s="20">
        <v>6.4</v>
      </c>
      <c r="E22" s="6"/>
      <c r="F22" s="6"/>
      <c r="G22" s="6"/>
      <c r="H22" s="6"/>
    </row>
    <row r="23">
      <c r="A23" s="13"/>
      <c r="B23" s="20">
        <v>6.2</v>
      </c>
      <c r="C23" s="20">
        <v>6.3</v>
      </c>
      <c r="D23" s="20">
        <v>6.7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0.7842495637</v>
      </c>
      <c r="C26" s="21">
        <f t="shared" si="8"/>
        <v>0.6760471204</v>
      </c>
      <c r="D26" s="21">
        <f t="shared" si="8"/>
        <v>0.6856457243</v>
      </c>
      <c r="E26" s="5">
        <f t="shared" ref="E26:E28" si="10">AVERAGE(B26:D26)</f>
        <v>0.7153141361</v>
      </c>
      <c r="F26" s="5">
        <f>AVERAGE(B26:D28)</f>
        <v>0.7137870855</v>
      </c>
      <c r="G26" s="5">
        <f>MIN(B26:D28)</f>
        <v>0.6485602094</v>
      </c>
    </row>
    <row r="27">
      <c r="A27" s="1" t="s">
        <v>50</v>
      </c>
      <c r="B27" s="21">
        <f t="shared" ref="B27:D27" si="9">(B19*$A$2 - B22*$A$7) / ($G$17*$H$2 - $G$18* $H$3)</f>
        <v>0.7726876091</v>
      </c>
      <c r="C27" s="21">
        <f t="shared" si="9"/>
        <v>0.7035340314</v>
      </c>
      <c r="D27" s="21">
        <f t="shared" si="9"/>
        <v>0.6928446771</v>
      </c>
      <c r="E27" s="22">
        <f t="shared" si="10"/>
        <v>0.7230221059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0.7281849913</v>
      </c>
      <c r="C28" s="21">
        <f t="shared" si="11"/>
        <v>0.7323298429</v>
      </c>
      <c r="D28" s="21">
        <f t="shared" si="11"/>
        <v>0.6485602094</v>
      </c>
      <c r="E28" s="22">
        <f t="shared" si="10"/>
        <v>0.7030250145</v>
      </c>
      <c r="F28" s="5">
        <f>STDEV(B26:D28)</f>
        <v>0.04472116694</v>
      </c>
      <c r="G28" s="5">
        <f>Max(B26:D28)</f>
        <v>0.7842495637</v>
      </c>
    </row>
    <row r="29">
      <c r="A29" s="1" t="s">
        <v>62</v>
      </c>
      <c r="B29" s="5">
        <f t="shared" ref="B29:D29" si="12">AVERAGE(B26:B28)</f>
        <v>0.761707388</v>
      </c>
      <c r="C29" s="5">
        <f t="shared" si="12"/>
        <v>0.7039703316</v>
      </c>
      <c r="D29" s="5">
        <f t="shared" si="12"/>
        <v>0.6756835369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1014.0</v>
      </c>
      <c r="H32" s="17">
        <f t="shared" ref="H32:H33" si="13">10^-9</f>
        <v>0.000000001</v>
      </c>
    </row>
    <row r="33">
      <c r="A33" s="1" t="s">
        <v>53</v>
      </c>
      <c r="B33" s="19">
        <v>529.0</v>
      </c>
      <c r="C33" s="19">
        <v>536.0</v>
      </c>
      <c r="D33" s="19">
        <v>500.0</v>
      </c>
      <c r="E33" s="1"/>
      <c r="F33" s="1" t="s">
        <v>54</v>
      </c>
      <c r="G33" s="18">
        <v>8.6</v>
      </c>
      <c r="H33" s="17">
        <f t="shared" si="13"/>
        <v>0.000000001</v>
      </c>
    </row>
    <row r="34">
      <c r="A34" s="1" t="s">
        <v>55</v>
      </c>
      <c r="B34" s="19">
        <v>525.0</v>
      </c>
      <c r="C34" s="19">
        <v>539.0</v>
      </c>
      <c r="D34" s="19">
        <v>479.0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543.0</v>
      </c>
      <c r="C35" s="19">
        <v>517.0</v>
      </c>
      <c r="D35" s="19">
        <v>454.0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7.3</v>
      </c>
      <c r="C36" s="20">
        <v>7.5</v>
      </c>
      <c r="D36" s="20">
        <v>7.0</v>
      </c>
      <c r="E36" s="6"/>
      <c r="F36" s="6"/>
      <c r="G36" s="6"/>
      <c r="H36" s="6"/>
    </row>
    <row r="37">
      <c r="A37" s="17">
        <f>10^-9</f>
        <v>0.000000001</v>
      </c>
      <c r="B37" s="20">
        <v>7.1</v>
      </c>
      <c r="C37" s="20">
        <v>6.9</v>
      </c>
      <c r="D37" s="20">
        <v>6.5</v>
      </c>
      <c r="E37" s="6"/>
      <c r="F37" s="6"/>
      <c r="G37" s="6"/>
      <c r="H37" s="6"/>
    </row>
    <row r="38">
      <c r="A38" s="13"/>
      <c r="B38" s="20">
        <v>7.2</v>
      </c>
      <c r="C38" s="20">
        <v>7.0</v>
      </c>
      <c r="D38" s="20">
        <v>6.5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0.5188979511</v>
      </c>
      <c r="C41" s="21">
        <f t="shared" si="14"/>
        <v>0.5256614283</v>
      </c>
      <c r="D41" s="21">
        <f t="shared" si="14"/>
        <v>0.4903520987</v>
      </c>
      <c r="E41" s="5">
        <f t="shared" ref="E41:E43" si="16">AVERAGE(B41:D41)</f>
        <v>0.5116371593</v>
      </c>
      <c r="F41" s="5">
        <f>AVERAGE(B41:D43)</f>
        <v>0.5038348474</v>
      </c>
      <c r="G41" s="5">
        <f>MIN(B41:D43)</f>
        <v>0.445096479</v>
      </c>
    </row>
    <row r="42">
      <c r="A42" s="1" t="s">
        <v>50</v>
      </c>
      <c r="B42" s="21">
        <f t="shared" ref="B42:D42" si="15">(B34*$A$2 - B37*$A$7) / ($G$32*$H$2 - $G$33* $H$3)</f>
        <v>0.5151183609</v>
      </c>
      <c r="C42" s="21">
        <f t="shared" si="15"/>
        <v>0.5292420927</v>
      </c>
      <c r="D42" s="21">
        <f t="shared" si="15"/>
        <v>0.4699622041</v>
      </c>
      <c r="E42" s="22">
        <f t="shared" si="16"/>
        <v>0.5047742192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0.53292222</v>
      </c>
      <c r="C43" s="21">
        <f t="shared" si="17"/>
        <v>0.5072607917</v>
      </c>
      <c r="D43" s="21">
        <f t="shared" si="17"/>
        <v>0.445096479</v>
      </c>
      <c r="E43" s="22">
        <f t="shared" si="16"/>
        <v>0.4950931636</v>
      </c>
      <c r="F43" s="5">
        <f>STDEV(B41:D43)</f>
        <v>0.02981880961</v>
      </c>
      <c r="G43" s="5">
        <f>Max(B41:D43)</f>
        <v>0.53292222</v>
      </c>
    </row>
    <row r="44">
      <c r="A44" s="1" t="s">
        <v>62</v>
      </c>
      <c r="B44" s="5">
        <f t="shared" ref="B44:D44" si="18">AVERAGE(B41:B43)</f>
        <v>0.522312844</v>
      </c>
      <c r="C44" s="5">
        <f t="shared" si="18"/>
        <v>0.5207214376</v>
      </c>
      <c r="D44" s="5">
        <f t="shared" si="18"/>
        <v>0.4684702606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0.5521027803</v>
      </c>
      <c r="C48" s="5">
        <f t="shared" ref="C48:D48" si="19">F13</f>
        <v>0.06505962062</v>
      </c>
      <c r="D48" s="5">
        <f t="shared" si="19"/>
        <v>0.6455284553</v>
      </c>
      <c r="E48" s="5">
        <f>G11</f>
        <v>0.4699186992</v>
      </c>
    </row>
    <row r="49">
      <c r="A49" s="1" t="s">
        <v>63</v>
      </c>
      <c r="B49" s="5">
        <f>F26</f>
        <v>0.7137870855</v>
      </c>
      <c r="C49" s="5">
        <f t="shared" ref="C49:D49" si="20">F28</f>
        <v>0.04472116694</v>
      </c>
      <c r="D49" s="5">
        <f t="shared" si="20"/>
        <v>0.7842495637</v>
      </c>
      <c r="E49" s="5">
        <f>G26</f>
        <v>0.6485602094</v>
      </c>
    </row>
    <row r="50">
      <c r="A50" s="1" t="s">
        <v>64</v>
      </c>
      <c r="B50" s="5">
        <f>F41</f>
        <v>0.5038348474</v>
      </c>
      <c r="C50" s="5">
        <f t="shared" ref="C50:D50" si="21">F43</f>
        <v>0.02981880961</v>
      </c>
      <c r="D50" s="5">
        <f t="shared" si="21"/>
        <v>0.53292222</v>
      </c>
      <c r="E50" s="5">
        <f>G41</f>
        <v>0.445096479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223.0</v>
      </c>
      <c r="H2" s="17">
        <f t="shared" ref="H2:H3" si="1">10^-9</f>
        <v>0.000000001</v>
      </c>
    </row>
    <row r="3">
      <c r="A3" s="1" t="s">
        <v>53</v>
      </c>
      <c r="B3" s="19">
        <v>201.0</v>
      </c>
      <c r="C3" s="19">
        <v>195.0</v>
      </c>
      <c r="D3" s="19">
        <v>181.0</v>
      </c>
      <c r="E3" s="1"/>
      <c r="F3" s="1" t="s">
        <v>54</v>
      </c>
      <c r="G3" s="18">
        <v>0.5</v>
      </c>
      <c r="H3" s="17">
        <f t="shared" si="1"/>
        <v>0.000000001</v>
      </c>
    </row>
    <row r="4">
      <c r="A4" s="1" t="s">
        <v>55</v>
      </c>
      <c r="B4" s="19">
        <v>202.0</v>
      </c>
      <c r="C4" s="19">
        <v>186.0</v>
      </c>
      <c r="D4" s="19">
        <v>187.0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198.0</v>
      </c>
      <c r="C5" s="19">
        <v>187.0</v>
      </c>
      <c r="D5" s="19">
        <v>183.0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8.9</v>
      </c>
      <c r="C6" s="20">
        <v>5.0</v>
      </c>
      <c r="D6" s="20">
        <v>5.5</v>
      </c>
      <c r="E6" s="6"/>
      <c r="F6" s="6"/>
      <c r="G6" s="6"/>
      <c r="H6" s="6"/>
    </row>
    <row r="7">
      <c r="A7" s="17">
        <f>10^-9</f>
        <v>0.000000001</v>
      </c>
      <c r="B7" s="20">
        <v>5.7</v>
      </c>
      <c r="C7" s="20">
        <v>3.2</v>
      </c>
      <c r="D7" s="20">
        <v>3.7</v>
      </c>
      <c r="E7" s="6"/>
      <c r="F7" s="6"/>
      <c r="G7" s="6"/>
      <c r="H7" s="6"/>
    </row>
    <row r="8">
      <c r="A8" s="13"/>
      <c r="B8" s="20">
        <v>5.1</v>
      </c>
      <c r="C8" s="20">
        <v>4.6</v>
      </c>
      <c r="D8" s="20">
        <v>3.6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0.8633707865</v>
      </c>
      <c r="C11" s="21">
        <f t="shared" si="2"/>
        <v>0.8539325843</v>
      </c>
      <c r="D11" s="21">
        <f t="shared" si="2"/>
        <v>0.7887640449</v>
      </c>
      <c r="E11" s="5">
        <f t="shared" ref="E11:E13" si="4">AVERAGE(B11:D11)</f>
        <v>0.8353558052</v>
      </c>
      <c r="F11" s="5">
        <f>AVERAGE(B11:D13)</f>
        <v>0.8363046192</v>
      </c>
      <c r="G11" s="5">
        <f>MIN(B11:D13)</f>
        <v>0.7887640449</v>
      </c>
    </row>
    <row r="12">
      <c r="A12" s="1" t="s">
        <v>50</v>
      </c>
      <c r="B12" s="21">
        <f t="shared" ref="B12:D12" si="3">(B4*$A$2 - B7*$A$7) / ($G$2*$H$2 - $G$3* $H$3)</f>
        <v>0.882247191</v>
      </c>
      <c r="C12" s="21">
        <f t="shared" si="3"/>
        <v>0.8215730337</v>
      </c>
      <c r="D12" s="21">
        <f t="shared" si="3"/>
        <v>0.8238202247</v>
      </c>
      <c r="E12" s="5">
        <f t="shared" si="4"/>
        <v>0.8425468165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0.8669662921</v>
      </c>
      <c r="C13" s="21">
        <f t="shared" si="5"/>
        <v>0.8197752809</v>
      </c>
      <c r="D13" s="21">
        <f t="shared" si="5"/>
        <v>0.8062921348</v>
      </c>
      <c r="E13" s="5">
        <f t="shared" si="4"/>
        <v>0.831011236</v>
      </c>
      <c r="F13" s="5">
        <f>STDEV(B11:D13)</f>
        <v>0.03142676967</v>
      </c>
      <c r="G13" s="5">
        <f>Max(B11:D13)</f>
        <v>0.882247191</v>
      </c>
    </row>
    <row r="14">
      <c r="A14" s="1" t="s">
        <v>62</v>
      </c>
      <c r="B14" s="5">
        <f t="shared" ref="B14:D14" si="6">AVERAGE(B11:B13)</f>
        <v>0.8708614232</v>
      </c>
      <c r="C14" s="5">
        <f t="shared" si="6"/>
        <v>0.8317602996</v>
      </c>
      <c r="D14" s="5">
        <f t="shared" si="6"/>
        <v>0.8062921348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718.0</v>
      </c>
      <c r="H17" s="17">
        <f t="shared" ref="H17:H18" si="7">10^-9</f>
        <v>0.000000001</v>
      </c>
    </row>
    <row r="18">
      <c r="A18" s="1" t="s">
        <v>53</v>
      </c>
      <c r="B18" s="19">
        <v>612.0</v>
      </c>
      <c r="C18" s="19">
        <v>603.0</v>
      </c>
      <c r="D18" s="19">
        <v>591.0</v>
      </c>
      <c r="E18" s="1"/>
      <c r="F18" s="1" t="s">
        <v>54</v>
      </c>
      <c r="G18" s="18">
        <v>0.48</v>
      </c>
      <c r="H18" s="17">
        <f t="shared" si="7"/>
        <v>0.000000001</v>
      </c>
    </row>
    <row r="19">
      <c r="A19" s="1" t="s">
        <v>55</v>
      </c>
      <c r="B19" s="19">
        <v>618.0</v>
      </c>
      <c r="C19" s="19">
        <v>607.0</v>
      </c>
      <c r="D19" s="19">
        <v>603.0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608.0</v>
      </c>
      <c r="C20" s="19">
        <v>596.0</v>
      </c>
      <c r="D20" s="19">
        <v>602.0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4.7</v>
      </c>
      <c r="C21" s="20">
        <v>3.3</v>
      </c>
      <c r="D21" s="20">
        <v>4.0</v>
      </c>
      <c r="E21" s="6"/>
      <c r="F21" s="6"/>
      <c r="G21" s="6"/>
      <c r="H21" s="6"/>
    </row>
    <row r="22">
      <c r="A22" s="17">
        <f>10^-9</f>
        <v>0.000000001</v>
      </c>
      <c r="B22" s="20">
        <v>4.8</v>
      </c>
      <c r="C22" s="20">
        <v>4.3</v>
      </c>
      <c r="D22" s="20">
        <v>4.8</v>
      </c>
      <c r="E22" s="6"/>
      <c r="F22" s="6"/>
      <c r="G22" s="6"/>
      <c r="H22" s="6"/>
    </row>
    <row r="23">
      <c r="A23" s="13"/>
      <c r="B23" s="20">
        <v>4.0</v>
      </c>
      <c r="C23" s="20">
        <v>3.1</v>
      </c>
      <c r="D23" s="20">
        <v>4.7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0.8463875571</v>
      </c>
      <c r="C26" s="21">
        <f t="shared" si="8"/>
        <v>0.8357955179</v>
      </c>
      <c r="D26" s="21">
        <f t="shared" si="8"/>
        <v>0.8180956628</v>
      </c>
      <c r="E26" s="5">
        <f t="shared" ref="E26:E28" si="10">AVERAGE(B26:D26)</f>
        <v>0.833426246</v>
      </c>
      <c r="F26" s="5">
        <f>AVERAGE(B26:D28)</f>
        <v>0.8365697898</v>
      </c>
      <c r="G26" s="5">
        <f>MIN(B26:D28)</f>
        <v>0.8180956628</v>
      </c>
    </row>
    <row r="27">
      <c r="A27" s="1" t="s">
        <v>50</v>
      </c>
      <c r="B27" s="21">
        <f t="shared" ref="B27:D27" si="9">(B19*$A$2 - B22*$A$7) / ($G$17*$H$2 - $G$18* $H$3)</f>
        <v>0.8546103245</v>
      </c>
      <c r="C27" s="21">
        <f t="shared" si="9"/>
        <v>0.839976586</v>
      </c>
      <c r="D27" s="21">
        <f t="shared" si="9"/>
        <v>0.8337049838</v>
      </c>
      <c r="E27" s="22">
        <f t="shared" si="10"/>
        <v>0.8427639648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0.8417883822</v>
      </c>
      <c r="C28" s="21">
        <f t="shared" si="11"/>
        <v>0.8263184301</v>
      </c>
      <c r="D28" s="21">
        <f t="shared" si="11"/>
        <v>0.8324506634</v>
      </c>
      <c r="E28" s="22">
        <f t="shared" si="10"/>
        <v>0.8335191586</v>
      </c>
      <c r="F28" s="5">
        <f>STDEV(B26:D28)</f>
        <v>0.01079841983</v>
      </c>
      <c r="G28" s="5">
        <f>Max(B26:D28)</f>
        <v>0.8546103245</v>
      </c>
    </row>
    <row r="29">
      <c r="A29" s="1" t="s">
        <v>62</v>
      </c>
      <c r="B29" s="5">
        <f t="shared" ref="B29:D29" si="12">AVERAGE(B26:B28)</f>
        <v>0.8475954213</v>
      </c>
      <c r="C29" s="5">
        <f t="shared" si="12"/>
        <v>0.834030178</v>
      </c>
      <c r="D29" s="5">
        <f t="shared" si="12"/>
        <v>0.82808377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760.0</v>
      </c>
      <c r="H32" s="17">
        <f t="shared" ref="H32:H33" si="13">10^-9</f>
        <v>0.000000001</v>
      </c>
    </row>
    <row r="33">
      <c r="A33" s="1" t="s">
        <v>53</v>
      </c>
      <c r="B33" s="19">
        <v>507.0</v>
      </c>
      <c r="C33" s="19">
        <v>499.0</v>
      </c>
      <c r="D33" s="19">
        <v>501.0</v>
      </c>
      <c r="E33" s="1"/>
      <c r="F33" s="1" t="s">
        <v>54</v>
      </c>
      <c r="G33" s="18">
        <v>0.46</v>
      </c>
      <c r="H33" s="17">
        <f t="shared" si="13"/>
        <v>0.000000001</v>
      </c>
    </row>
    <row r="34">
      <c r="A34" s="1" t="s">
        <v>55</v>
      </c>
      <c r="B34" s="19">
        <v>518.0</v>
      </c>
      <c r="C34" s="19">
        <v>508.0</v>
      </c>
      <c r="D34" s="19">
        <v>500.0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502.0</v>
      </c>
      <c r="C35" s="19">
        <v>492.0</v>
      </c>
      <c r="D35" s="19">
        <v>502.0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3.0</v>
      </c>
      <c r="C36" s="20">
        <v>3.9</v>
      </c>
      <c r="D36" s="20">
        <v>3.6</v>
      </c>
      <c r="E36" s="6"/>
      <c r="F36" s="6"/>
      <c r="G36" s="6"/>
      <c r="H36" s="6"/>
    </row>
    <row r="37">
      <c r="A37" s="17">
        <f>10^-9</f>
        <v>0.000000001</v>
      </c>
      <c r="B37" s="20">
        <v>4.7</v>
      </c>
      <c r="C37" s="20">
        <v>2.8</v>
      </c>
      <c r="D37" s="20">
        <v>4.6</v>
      </c>
      <c r="E37" s="6"/>
      <c r="F37" s="6"/>
      <c r="G37" s="6"/>
      <c r="H37" s="6"/>
    </row>
    <row r="38">
      <c r="A38" s="13"/>
      <c r="B38" s="20">
        <v>4.0</v>
      </c>
      <c r="C38" s="20">
        <v>3.3</v>
      </c>
      <c r="D38" s="20">
        <v>4.0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0.6635595229</v>
      </c>
      <c r="C41" s="21">
        <f t="shared" si="14"/>
        <v>0.6518419043</v>
      </c>
      <c r="D41" s="21">
        <f t="shared" si="14"/>
        <v>0.6548700529</v>
      </c>
      <c r="E41" s="5">
        <f t="shared" ref="E41:E43" si="16">AVERAGE(B41:D41)</f>
        <v>0.65675716</v>
      </c>
      <c r="F41" s="5">
        <f>AVERAGE(B41:D43)</f>
        <v>0.6575763693</v>
      </c>
      <c r="G41" s="5">
        <f>MIN(B41:D43)</f>
        <v>0.6434157516</v>
      </c>
    </row>
    <row r="42">
      <c r="A42" s="1" t="s">
        <v>50</v>
      </c>
      <c r="B42" s="21">
        <f t="shared" ref="B42:D42" si="15">(B34*$A$2 - B37*$A$7) / ($G$32*$H$2 - $G$33* $H$3)</f>
        <v>0.675803776</v>
      </c>
      <c r="C42" s="21">
        <f t="shared" si="15"/>
        <v>0.6651394265</v>
      </c>
      <c r="D42" s="21">
        <f t="shared" si="15"/>
        <v>0.6522368802</v>
      </c>
      <c r="E42" s="22">
        <f t="shared" si="16"/>
        <v>0.6643933609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0.6556600047</v>
      </c>
      <c r="C43" s="21">
        <f t="shared" si="17"/>
        <v>0.6434157516</v>
      </c>
      <c r="D43" s="21">
        <f t="shared" si="17"/>
        <v>0.6556600047</v>
      </c>
      <c r="E43" s="22">
        <f t="shared" si="16"/>
        <v>0.651578587</v>
      </c>
      <c r="F43" s="5">
        <f>STDEV(B41:D43)</f>
        <v>0.009366313937</v>
      </c>
      <c r="G43" s="5">
        <f>Max(B41:D43)</f>
        <v>0.675803776</v>
      </c>
    </row>
    <row r="44">
      <c r="A44" s="1" t="s">
        <v>62</v>
      </c>
      <c r="B44" s="5">
        <f t="shared" ref="B44:D44" si="18">AVERAGE(B41:B43)</f>
        <v>0.6650077679</v>
      </c>
      <c r="C44" s="5">
        <f t="shared" si="18"/>
        <v>0.6534656941</v>
      </c>
      <c r="D44" s="5">
        <f t="shared" si="18"/>
        <v>0.654255646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0.8363046192</v>
      </c>
      <c r="C48" s="5">
        <f t="shared" ref="C48:D48" si="19">F13</f>
        <v>0.03142676967</v>
      </c>
      <c r="D48" s="5">
        <f t="shared" si="19"/>
        <v>0.882247191</v>
      </c>
      <c r="E48" s="5">
        <f>G11</f>
        <v>0.7887640449</v>
      </c>
    </row>
    <row r="49">
      <c r="A49" s="1" t="str">
        <f>D16</f>
        <v>825nm</v>
      </c>
      <c r="B49" s="5">
        <f>F26</f>
        <v>0.8365697898</v>
      </c>
      <c r="C49" s="5">
        <f t="shared" ref="C49:D49" si="20">F28</f>
        <v>0.01079841983</v>
      </c>
      <c r="D49" s="5">
        <f t="shared" si="20"/>
        <v>0.8546103245</v>
      </c>
      <c r="E49" s="5">
        <f>G26</f>
        <v>0.8180956628</v>
      </c>
    </row>
    <row r="50">
      <c r="A50" s="1" t="str">
        <f>D31</f>
        <v>925nm</v>
      </c>
      <c r="B50" s="5">
        <f>F41</f>
        <v>0.6575763693</v>
      </c>
      <c r="C50" s="5">
        <f t="shared" ref="C50:D50" si="21">F43</f>
        <v>0.009366313937</v>
      </c>
      <c r="D50" s="5">
        <f t="shared" si="21"/>
        <v>0.675803776</v>
      </c>
      <c r="E50" s="5">
        <f>G41</f>
        <v>0.6434157516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224.5</v>
      </c>
      <c r="H2" s="17">
        <f t="shared" ref="H2:H3" si="1">10^-9</f>
        <v>0.000000001</v>
      </c>
    </row>
    <row r="3">
      <c r="A3" s="1" t="s">
        <v>53</v>
      </c>
      <c r="B3" s="19">
        <v>178.0</v>
      </c>
      <c r="C3" s="19">
        <v>194.0</v>
      </c>
      <c r="D3" s="19">
        <v>201.0</v>
      </c>
      <c r="E3" s="1"/>
      <c r="F3" s="1" t="s">
        <v>54</v>
      </c>
      <c r="G3" s="18">
        <v>0.46</v>
      </c>
      <c r="H3" s="17">
        <f t="shared" si="1"/>
        <v>0.000000001</v>
      </c>
    </row>
    <row r="4">
      <c r="A4" s="1" t="s">
        <v>55</v>
      </c>
      <c r="B4" s="19">
        <v>186.0</v>
      </c>
      <c r="C4" s="19">
        <v>200.0</v>
      </c>
      <c r="D4" s="19">
        <v>200.0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198.0</v>
      </c>
      <c r="C5" s="19">
        <v>196.0</v>
      </c>
      <c r="D5" s="19">
        <v>194.0</v>
      </c>
      <c r="E5" s="6"/>
      <c r="F5" s="6" t="s">
        <v>56</v>
      </c>
      <c r="G5" s="6" t="s">
        <v>56</v>
      </c>
    </row>
    <row r="6">
      <c r="A6" s="13" t="s">
        <v>58</v>
      </c>
      <c r="B6" s="20">
        <v>2.7</v>
      </c>
      <c r="C6" s="20">
        <v>2.2</v>
      </c>
      <c r="D6" s="20">
        <v>1.9</v>
      </c>
      <c r="E6" s="6"/>
      <c r="F6" s="6"/>
      <c r="G6" s="6"/>
      <c r="H6" s="6"/>
    </row>
    <row r="7">
      <c r="A7" s="17">
        <f>10^-9</f>
        <v>0.000000001</v>
      </c>
      <c r="B7" s="20">
        <v>2.3</v>
      </c>
      <c r="C7" s="20">
        <v>1.9</v>
      </c>
      <c r="D7" s="20">
        <v>2.2</v>
      </c>
      <c r="E7" s="6"/>
      <c r="F7" s="6"/>
      <c r="G7" s="6"/>
      <c r="H7" s="6"/>
    </row>
    <row r="8">
      <c r="A8" s="13"/>
      <c r="B8" s="20">
        <v>2.3</v>
      </c>
      <c r="C8" s="20">
        <v>2.0</v>
      </c>
      <c r="D8" s="20">
        <v>1.9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0.7824495626</v>
      </c>
      <c r="C11" s="21">
        <f t="shared" si="2"/>
        <v>0.8560971255</v>
      </c>
      <c r="D11" s="21">
        <f t="shared" si="2"/>
        <v>0.8886805928</v>
      </c>
      <c r="E11" s="5">
        <f t="shared" ref="E11:E13" si="4">AVERAGE(B11:D11)</f>
        <v>0.8424090936</v>
      </c>
      <c r="F11" s="5">
        <f>AVERAGE(B11:D13)</f>
        <v>0.856791446</v>
      </c>
      <c r="G11" s="5">
        <f>MIN(B11:D13)</f>
        <v>0.7824495626</v>
      </c>
    </row>
    <row r="12">
      <c r="A12" s="1" t="s">
        <v>50</v>
      </c>
      <c r="B12" s="21">
        <f t="shared" ref="B12:D12" si="3">(B4*$A$2 - B7*$A$7) / ($G$2*$H$2 - $G$3* $H$3)</f>
        <v>0.8199428673</v>
      </c>
      <c r="C12" s="21">
        <f t="shared" si="3"/>
        <v>0.8842171041</v>
      </c>
      <c r="D12" s="21">
        <f t="shared" si="3"/>
        <v>0.8828780575</v>
      </c>
      <c r="E12" s="5">
        <f t="shared" si="4"/>
        <v>0.8623460096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0.8735047313</v>
      </c>
      <c r="C13" s="21">
        <f t="shared" si="5"/>
        <v>0.8659168006</v>
      </c>
      <c r="D13" s="21">
        <f t="shared" si="5"/>
        <v>0.8574361721</v>
      </c>
      <c r="E13" s="5">
        <f t="shared" si="4"/>
        <v>0.8656192347</v>
      </c>
      <c r="F13" s="5">
        <f>STDEV(B11:D13)</f>
        <v>0.03481672162</v>
      </c>
      <c r="G13" s="5">
        <f>Max(B11:D13)</f>
        <v>0.8886805928</v>
      </c>
    </row>
    <row r="14">
      <c r="A14" s="1" t="s">
        <v>62</v>
      </c>
      <c r="B14" s="5">
        <f t="shared" ref="B14:D14" si="6">AVERAGE(B11:B13)</f>
        <v>0.8252990537</v>
      </c>
      <c r="C14" s="5">
        <f t="shared" si="6"/>
        <v>0.8687436767</v>
      </c>
      <c r="D14" s="5">
        <f t="shared" si="6"/>
        <v>0.8763316075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721.0</v>
      </c>
      <c r="H17" s="17">
        <f t="shared" ref="H17:H18" si="7">10^-9</f>
        <v>0.000000001</v>
      </c>
    </row>
    <row r="18">
      <c r="A18" s="1" t="s">
        <v>53</v>
      </c>
      <c r="B18" s="19">
        <v>631.0</v>
      </c>
      <c r="C18" s="19">
        <v>636.0</v>
      </c>
      <c r="D18" s="19">
        <v>621.0</v>
      </c>
      <c r="E18" s="1"/>
      <c r="F18" s="1" t="s">
        <v>54</v>
      </c>
      <c r="G18" s="18">
        <v>0.3</v>
      </c>
      <c r="H18" s="17">
        <f t="shared" si="7"/>
        <v>0.000000001</v>
      </c>
    </row>
    <row r="19">
      <c r="A19" s="1" t="s">
        <v>55</v>
      </c>
      <c r="B19" s="19">
        <v>643.0</v>
      </c>
      <c r="C19" s="19">
        <v>613.0</v>
      </c>
      <c r="D19" s="19">
        <v>590.0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603.0</v>
      </c>
      <c r="C20" s="19">
        <v>577.0</v>
      </c>
      <c r="D20" s="19">
        <v>561.0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2.0</v>
      </c>
      <c r="C21" s="20">
        <v>1.9</v>
      </c>
      <c r="D21" s="20">
        <v>1.7</v>
      </c>
      <c r="E21" s="6"/>
      <c r="F21" s="6"/>
      <c r="G21" s="6"/>
      <c r="H21" s="6"/>
    </row>
    <row r="22">
      <c r="A22" s="17">
        <f>10^-9</f>
        <v>0.000000001</v>
      </c>
      <c r="B22" s="20">
        <v>1.9</v>
      </c>
      <c r="C22" s="20">
        <v>1.8</v>
      </c>
      <c r="D22" s="20">
        <v>1.8</v>
      </c>
      <c r="E22" s="6"/>
      <c r="F22" s="6"/>
      <c r="G22" s="6"/>
      <c r="H22" s="6"/>
    </row>
    <row r="23">
      <c r="A23" s="13"/>
      <c r="B23" s="20">
        <v>2.0</v>
      </c>
      <c r="C23" s="20">
        <v>1.8</v>
      </c>
      <c r="D23" s="20">
        <v>1.6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0.8727625919</v>
      </c>
      <c r="C26" s="21">
        <f t="shared" si="8"/>
        <v>0.8798390454</v>
      </c>
      <c r="D26" s="21">
        <f t="shared" si="8"/>
        <v>0.859303455</v>
      </c>
      <c r="E26" s="5">
        <f t="shared" ref="E26:E28" si="10">AVERAGE(B26:D26)</f>
        <v>0.8706350308</v>
      </c>
      <c r="F26" s="5">
        <f>AVERAGE(B26:D28)</f>
        <v>0.8415429444</v>
      </c>
      <c r="G26" s="5">
        <f>MIN(B26:D28)</f>
        <v>0.7761898155</v>
      </c>
    </row>
    <row r="27">
      <c r="A27" s="1" t="s">
        <v>50</v>
      </c>
      <c r="B27" s="21">
        <f t="shared" ref="B27:D27" si="9">(B19*$A$2 - B22*$A$7) / ($G$17*$H$2 - $G$18* $H$3)</f>
        <v>0.8895518246</v>
      </c>
      <c r="C27" s="21">
        <f t="shared" si="9"/>
        <v>0.8480643819</v>
      </c>
      <c r="D27" s="21">
        <f t="shared" si="9"/>
        <v>0.8161509643</v>
      </c>
      <c r="E27" s="22">
        <f t="shared" si="10"/>
        <v>0.8512557236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0.833911475</v>
      </c>
      <c r="C28" s="21">
        <f t="shared" si="11"/>
        <v>0.7981129457</v>
      </c>
      <c r="D28" s="21">
        <f t="shared" si="11"/>
        <v>0.7761898155</v>
      </c>
      <c r="E28" s="22">
        <f t="shared" si="10"/>
        <v>0.8027380787</v>
      </c>
      <c r="F28" s="5">
        <f>STDEV(B26:D28)</f>
        <v>0.03867212081</v>
      </c>
      <c r="G28" s="5">
        <f>Max(B26:D28)</f>
        <v>0.8895518246</v>
      </c>
    </row>
    <row r="29">
      <c r="A29" s="1" t="s">
        <v>62</v>
      </c>
      <c r="B29" s="5">
        <f t="shared" ref="B29:D29" si="12">AVERAGE(B26:B28)</f>
        <v>0.8654086305</v>
      </c>
      <c r="C29" s="5">
        <f t="shared" si="12"/>
        <v>0.8420054577</v>
      </c>
      <c r="D29" s="5">
        <f t="shared" si="12"/>
        <v>0.8172147449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762.0</v>
      </c>
      <c r="H32" s="17">
        <f t="shared" ref="H32:H33" si="13">10^-9</f>
        <v>0.000000001</v>
      </c>
    </row>
    <row r="33">
      <c r="A33" s="1" t="s">
        <v>53</v>
      </c>
      <c r="B33" s="19">
        <v>531.0</v>
      </c>
      <c r="C33" s="19">
        <v>526.0</v>
      </c>
      <c r="D33" s="19">
        <v>507.0</v>
      </c>
      <c r="E33" s="1"/>
      <c r="F33" s="1" t="s">
        <v>54</v>
      </c>
      <c r="G33" s="18">
        <v>0.34</v>
      </c>
      <c r="H33" s="17">
        <f t="shared" si="13"/>
        <v>0.000000001</v>
      </c>
    </row>
    <row r="34">
      <c r="A34" s="1" t="s">
        <v>55</v>
      </c>
      <c r="B34" s="19">
        <v>536.0</v>
      </c>
      <c r="C34" s="19">
        <v>506.0</v>
      </c>
      <c r="D34" s="19">
        <v>468.0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489.0</v>
      </c>
      <c r="C35" s="19">
        <v>460.0</v>
      </c>
      <c r="D35" s="19">
        <v>451.0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1.7</v>
      </c>
      <c r="C36" s="20">
        <v>1.6</v>
      </c>
      <c r="D36" s="20">
        <v>1.4</v>
      </c>
      <c r="E36" s="6"/>
      <c r="F36" s="6"/>
      <c r="G36" s="6"/>
      <c r="H36" s="6"/>
    </row>
    <row r="37">
      <c r="A37" s="17">
        <f>10^-9</f>
        <v>0.000000001</v>
      </c>
      <c r="B37" s="20">
        <v>1.8</v>
      </c>
      <c r="C37" s="20">
        <v>1.8</v>
      </c>
      <c r="D37" s="20">
        <v>1.7</v>
      </c>
      <c r="E37" s="6"/>
      <c r="F37" s="6"/>
      <c r="G37" s="6"/>
      <c r="H37" s="6"/>
    </row>
    <row r="38">
      <c r="A38" s="13"/>
      <c r="B38" s="20">
        <v>1.8</v>
      </c>
      <c r="C38" s="20">
        <v>1.7</v>
      </c>
      <c r="D38" s="20">
        <v>1.7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0.6949294961</v>
      </c>
      <c r="C41" s="21">
        <f t="shared" si="14"/>
        <v>0.6884961794</v>
      </c>
      <c r="D41" s="21">
        <f t="shared" si="14"/>
        <v>0.66381325</v>
      </c>
      <c r="E41" s="5">
        <f t="shared" ref="E41:E43" si="16">AVERAGE(B41:D41)</f>
        <v>0.6824129752</v>
      </c>
      <c r="F41" s="5">
        <f>AVERAGE(B41:D43)</f>
        <v>0.6504506239</v>
      </c>
      <c r="G41" s="5">
        <f>MIN(B41:D43)</f>
        <v>0.589895754</v>
      </c>
    </row>
    <row r="42">
      <c r="A42" s="1" t="s">
        <v>50</v>
      </c>
      <c r="B42" s="21">
        <f t="shared" ref="B42:D42" si="15">(B34*$A$2 - B37*$A$7) / ($G$32*$H$2 - $G$33* $H$3)</f>
        <v>0.7013628128</v>
      </c>
      <c r="C42" s="21">
        <f t="shared" si="15"/>
        <v>0.6619751595</v>
      </c>
      <c r="D42" s="21">
        <f t="shared" si="15"/>
        <v>0.6122154242</v>
      </c>
      <c r="E42" s="22">
        <f t="shared" si="16"/>
        <v>0.6585177988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0.6396554893</v>
      </c>
      <c r="C43" s="21">
        <f t="shared" si="17"/>
        <v>0.60171205</v>
      </c>
      <c r="D43" s="21">
        <f t="shared" si="17"/>
        <v>0.589895754</v>
      </c>
      <c r="E43" s="22">
        <f t="shared" si="16"/>
        <v>0.6104210978</v>
      </c>
      <c r="F43" s="5">
        <f>STDEV(B41:D43)</f>
        <v>0.04175833199</v>
      </c>
      <c r="G43" s="5">
        <f>Max(B41:D43)</f>
        <v>0.7013628128</v>
      </c>
    </row>
    <row r="44">
      <c r="A44" s="1" t="s">
        <v>62</v>
      </c>
      <c r="B44" s="5">
        <f t="shared" ref="B44:D44" si="18">AVERAGE(B41:B43)</f>
        <v>0.6786492661</v>
      </c>
      <c r="C44" s="5">
        <f t="shared" si="18"/>
        <v>0.6507277963</v>
      </c>
      <c r="D44" s="5">
        <f t="shared" si="18"/>
        <v>0.6219748094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0.856791446</v>
      </c>
      <c r="C48" s="5">
        <f t="shared" ref="C48:D48" si="19">F13</f>
        <v>0.03481672162</v>
      </c>
      <c r="D48" s="5">
        <f t="shared" si="19"/>
        <v>0.8886805928</v>
      </c>
      <c r="E48" s="5">
        <f>G11</f>
        <v>0.7824495626</v>
      </c>
    </row>
    <row r="49">
      <c r="A49" s="1" t="str">
        <f>D16</f>
        <v>825nm</v>
      </c>
      <c r="B49" s="5">
        <f>F26</f>
        <v>0.8415429444</v>
      </c>
      <c r="C49" s="5">
        <f t="shared" ref="C49:D49" si="20">F28</f>
        <v>0.03867212081</v>
      </c>
      <c r="D49" s="5">
        <f t="shared" si="20"/>
        <v>0.8895518246</v>
      </c>
      <c r="E49" s="5">
        <f>G26</f>
        <v>0.7761898155</v>
      </c>
    </row>
    <row r="50">
      <c r="A50" s="1" t="str">
        <f>D31</f>
        <v>925nm</v>
      </c>
      <c r="B50" s="5">
        <f>F41</f>
        <v>0.6504506239</v>
      </c>
      <c r="C50" s="5">
        <f t="shared" ref="C50:D50" si="21">F43</f>
        <v>0.04175833199</v>
      </c>
      <c r="D50" s="5">
        <f t="shared" si="21"/>
        <v>0.7013628128</v>
      </c>
      <c r="E50" s="5">
        <f>G41</f>
        <v>0.589895754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225.0</v>
      </c>
      <c r="H2" s="17">
        <f t="shared" ref="H2:H3" si="1">10^-9</f>
        <v>0.000000001</v>
      </c>
    </row>
    <row r="3">
      <c r="A3" s="1" t="s">
        <v>53</v>
      </c>
      <c r="B3" s="19">
        <v>198.0</v>
      </c>
      <c r="C3" s="19">
        <v>195.5</v>
      </c>
      <c r="D3" s="19">
        <v>187.0</v>
      </c>
      <c r="E3" s="1"/>
      <c r="F3" s="1" t="s">
        <v>54</v>
      </c>
      <c r="G3" s="18">
        <v>0.36</v>
      </c>
      <c r="H3" s="17">
        <f t="shared" si="1"/>
        <v>0.000000001</v>
      </c>
    </row>
    <row r="4">
      <c r="A4" s="1" t="s">
        <v>55</v>
      </c>
      <c r="B4" s="19">
        <v>194.0</v>
      </c>
      <c r="C4" s="19">
        <v>195.0</v>
      </c>
      <c r="D4" s="19">
        <v>186.0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195.5</v>
      </c>
      <c r="C5" s="19">
        <v>193.0</v>
      </c>
      <c r="D5" s="19">
        <v>191.0</v>
      </c>
      <c r="E5" s="6"/>
      <c r="F5" s="6" t="s">
        <v>56</v>
      </c>
      <c r="G5" s="6" t="s">
        <v>56</v>
      </c>
    </row>
    <row r="6">
      <c r="A6" s="13" t="s">
        <v>58</v>
      </c>
      <c r="B6" s="20">
        <v>3.0</v>
      </c>
      <c r="C6" s="20">
        <v>2.9</v>
      </c>
      <c r="D6" s="20">
        <v>2.6</v>
      </c>
      <c r="E6" s="6"/>
      <c r="F6" s="6"/>
      <c r="G6" s="6"/>
      <c r="H6" s="6"/>
    </row>
    <row r="7">
      <c r="A7" s="17">
        <f>10^-9</f>
        <v>0.000000001</v>
      </c>
      <c r="B7" s="20">
        <v>3.1</v>
      </c>
      <c r="C7" s="20">
        <v>2.3</v>
      </c>
      <c r="D7" s="20">
        <v>2.2</v>
      </c>
      <c r="E7" s="6"/>
      <c r="F7" s="6"/>
      <c r="G7" s="6"/>
      <c r="H7" s="6"/>
    </row>
    <row r="8">
      <c r="A8" s="13"/>
      <c r="B8" s="20">
        <v>3.1</v>
      </c>
      <c r="C8" s="20">
        <v>2.4</v>
      </c>
      <c r="D8" s="20">
        <v>1.9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0.8680555556</v>
      </c>
      <c r="C11" s="21">
        <f t="shared" si="2"/>
        <v>0.8573717949</v>
      </c>
      <c r="D11" s="21">
        <f t="shared" si="2"/>
        <v>0.8208689459</v>
      </c>
      <c r="E11" s="5">
        <f t="shared" ref="E11:E13" si="4">AVERAGE(B11:D11)</f>
        <v>0.8487654321</v>
      </c>
      <c r="F11" s="5">
        <f>AVERAGE(B11:D13)</f>
        <v>0.8465396486</v>
      </c>
      <c r="G11" s="5">
        <f>MIN(B11:D13)</f>
        <v>0.8181980057</v>
      </c>
    </row>
    <row r="12">
      <c r="A12" s="1" t="s">
        <v>50</v>
      </c>
      <c r="B12" s="21">
        <f t="shared" ref="B12:D12" si="3">(B4*$A$2 - B7*$A$7) / ($G$2*$H$2 - $G$3* $H$3)</f>
        <v>0.8498041311</v>
      </c>
      <c r="C12" s="21">
        <f t="shared" si="3"/>
        <v>0.8578169516</v>
      </c>
      <c r="D12" s="21">
        <f t="shared" si="3"/>
        <v>0.8181980057</v>
      </c>
      <c r="E12" s="5">
        <f t="shared" si="4"/>
        <v>0.8419396961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0.8564814815</v>
      </c>
      <c r="C13" s="21">
        <f t="shared" si="5"/>
        <v>0.848468661</v>
      </c>
      <c r="D13" s="21">
        <f t="shared" si="5"/>
        <v>0.8417913105</v>
      </c>
      <c r="E13" s="5">
        <f t="shared" si="4"/>
        <v>0.8489138177</v>
      </c>
      <c r="F13" s="5">
        <f>STDEV(B11:D13)</f>
        <v>0.01697588583</v>
      </c>
      <c r="G13" s="5">
        <f>Max(B11:D13)</f>
        <v>0.8680555556</v>
      </c>
    </row>
    <row r="14">
      <c r="A14" s="1" t="s">
        <v>62</v>
      </c>
      <c r="B14" s="5">
        <f t="shared" ref="B14:D14" si="6">AVERAGE(B11:B13)</f>
        <v>0.8581137227</v>
      </c>
      <c r="C14" s="5">
        <f t="shared" si="6"/>
        <v>0.8545524691</v>
      </c>
      <c r="D14" s="5">
        <f t="shared" si="6"/>
        <v>0.826952754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721.0</v>
      </c>
      <c r="H17" s="17">
        <f t="shared" ref="H17:H18" si="7">10^-9</f>
        <v>0.000000001</v>
      </c>
    </row>
    <row r="18">
      <c r="A18" s="1" t="s">
        <v>53</v>
      </c>
      <c r="B18" s="19">
        <v>611.0</v>
      </c>
      <c r="C18" s="19">
        <v>622.0</v>
      </c>
      <c r="D18" s="19">
        <v>611.0</v>
      </c>
      <c r="E18" s="1"/>
      <c r="F18" s="1" t="s">
        <v>54</v>
      </c>
      <c r="G18" s="18">
        <v>0.42</v>
      </c>
      <c r="H18" s="17">
        <f t="shared" si="7"/>
        <v>0.000000001</v>
      </c>
    </row>
    <row r="19">
      <c r="A19" s="1" t="s">
        <v>55</v>
      </c>
      <c r="B19" s="19">
        <v>625.0</v>
      </c>
      <c r="C19" s="19">
        <v>625.0</v>
      </c>
      <c r="D19" s="19">
        <v>619.0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611.0</v>
      </c>
      <c r="C20" s="19">
        <v>610.0</v>
      </c>
      <c r="D20" s="19">
        <v>614.0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2.0</v>
      </c>
      <c r="C21" s="20">
        <v>2.0</v>
      </c>
      <c r="D21" s="20">
        <v>1.6</v>
      </c>
      <c r="E21" s="6"/>
      <c r="F21" s="6"/>
      <c r="G21" s="6"/>
      <c r="H21" s="6"/>
    </row>
    <row r="22">
      <c r="A22" s="17">
        <f>10^-9</f>
        <v>0.000000001</v>
      </c>
      <c r="B22" s="20">
        <v>2.0</v>
      </c>
      <c r="C22" s="20">
        <v>1.6</v>
      </c>
      <c r="D22" s="20">
        <v>1.6</v>
      </c>
      <c r="E22" s="6"/>
      <c r="F22" s="6"/>
      <c r="G22" s="6"/>
      <c r="H22" s="6"/>
    </row>
    <row r="23">
      <c r="A23" s="13"/>
      <c r="B23" s="20">
        <v>1.8</v>
      </c>
      <c r="C23" s="20">
        <v>2.4</v>
      </c>
      <c r="D23" s="20">
        <v>1.8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0.845152516</v>
      </c>
      <c r="C26" s="21">
        <f t="shared" si="8"/>
        <v>0.8604179966</v>
      </c>
      <c r="D26" s="21">
        <f t="shared" si="8"/>
        <v>0.8457076244</v>
      </c>
      <c r="E26" s="5">
        <f t="shared" ref="E26:E28" si="10">AVERAGE(B26:D26)</f>
        <v>0.8504260457</v>
      </c>
      <c r="F26" s="5">
        <f>AVERAGE(B26:D28)</f>
        <v>0.8528931941</v>
      </c>
      <c r="G26" s="5">
        <f>MIN(B26:D28)</f>
        <v>0.8432096367</v>
      </c>
    </row>
    <row r="27">
      <c r="A27" s="1" t="s">
        <v>50</v>
      </c>
      <c r="B27" s="21">
        <f t="shared" ref="B27:D27" si="9">(B19*$A$2 - B22*$A$7) / ($G$17*$H$2 - $G$18* $H$3)</f>
        <v>0.8645813095</v>
      </c>
      <c r="C27" s="21">
        <f t="shared" si="9"/>
        <v>0.8651364179</v>
      </c>
      <c r="D27" s="21">
        <f t="shared" si="9"/>
        <v>0.8568097921</v>
      </c>
      <c r="E27" s="22">
        <f t="shared" si="10"/>
        <v>0.8621758398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0.8454300702</v>
      </c>
      <c r="C28" s="21">
        <f t="shared" si="11"/>
        <v>0.8432096367</v>
      </c>
      <c r="D28" s="21">
        <f t="shared" si="11"/>
        <v>0.8495933831</v>
      </c>
      <c r="E28" s="22">
        <f t="shared" si="10"/>
        <v>0.8460776967</v>
      </c>
      <c r="F28" s="5">
        <f>STDEV(B26:D28)</f>
        <v>0.008876793669</v>
      </c>
      <c r="G28" s="5">
        <f>Max(B26:D28)</f>
        <v>0.8651364179</v>
      </c>
    </row>
    <row r="29">
      <c r="A29" s="1" t="s">
        <v>62</v>
      </c>
      <c r="B29" s="5">
        <f t="shared" ref="B29:D29" si="12">AVERAGE(B26:B28)</f>
        <v>0.8517212986</v>
      </c>
      <c r="C29" s="5">
        <f t="shared" si="12"/>
        <v>0.8562546837</v>
      </c>
      <c r="D29" s="5">
        <f t="shared" si="12"/>
        <v>0.8507035999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762.0</v>
      </c>
      <c r="H32" s="17">
        <f t="shared" ref="H32:H33" si="13">10^-9</f>
        <v>0.000000001</v>
      </c>
    </row>
    <row r="33">
      <c r="A33" s="1" t="s">
        <v>53</v>
      </c>
      <c r="B33" s="19">
        <v>512.0</v>
      </c>
      <c r="C33" s="19">
        <v>527.0</v>
      </c>
      <c r="D33" s="19">
        <v>517.0</v>
      </c>
      <c r="E33" s="1"/>
      <c r="F33" s="1" t="s">
        <v>54</v>
      </c>
      <c r="G33" s="18">
        <v>0.3</v>
      </c>
      <c r="H33" s="17">
        <f t="shared" si="13"/>
        <v>0.000000001</v>
      </c>
    </row>
    <row r="34">
      <c r="A34" s="1" t="s">
        <v>55</v>
      </c>
      <c r="B34" s="19">
        <v>529.0</v>
      </c>
      <c r="C34" s="19">
        <v>529.0</v>
      </c>
      <c r="D34" s="19">
        <v>527.0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516.0</v>
      </c>
      <c r="C35" s="19">
        <v>514.0</v>
      </c>
      <c r="D35" s="19">
        <v>518.0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1.9</v>
      </c>
      <c r="C36" s="20">
        <v>2.3</v>
      </c>
      <c r="D36" s="20">
        <v>1.7</v>
      </c>
      <c r="E36" s="6"/>
      <c r="F36" s="6"/>
      <c r="G36" s="6"/>
      <c r="H36" s="6"/>
    </row>
    <row r="37">
      <c r="A37" s="17">
        <f>10^-9</f>
        <v>0.000000001</v>
      </c>
      <c r="B37" s="20">
        <v>1.9</v>
      </c>
      <c r="C37" s="20">
        <v>1.9</v>
      </c>
      <c r="D37" s="20">
        <v>1.8</v>
      </c>
      <c r="E37" s="6"/>
      <c r="F37" s="6"/>
      <c r="G37" s="6"/>
      <c r="H37" s="6"/>
    </row>
    <row r="38">
      <c r="A38" s="13"/>
      <c r="B38" s="20">
        <v>1.7</v>
      </c>
      <c r="C38" s="20">
        <v>1.7</v>
      </c>
      <c r="D38" s="20">
        <v>1.5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0.6696862282</v>
      </c>
      <c r="C41" s="21">
        <f t="shared" si="14"/>
        <v>0.6888538795</v>
      </c>
      <c r="D41" s="21">
        <f t="shared" si="14"/>
        <v>0.6765130629</v>
      </c>
      <c r="E41" s="5">
        <f t="shared" ref="E41:E43" si="16">AVERAGE(B41:D41)</f>
        <v>0.6783510568</v>
      </c>
      <c r="F41" s="5">
        <f>AVERAGE(B41:D43)</f>
        <v>0.6816040144</v>
      </c>
      <c r="G41" s="5">
        <f>MIN(B41:D43)</f>
        <v>0.6696862282</v>
      </c>
    </row>
    <row r="42">
      <c r="A42" s="1" t="s">
        <v>50</v>
      </c>
      <c r="B42" s="21">
        <f t="shared" ref="B42:D42" si="15">(B34*$A$2 - B37*$A$7) / ($G$32*$H$2 - $G$33* $H$3)</f>
        <v>0.6920047263</v>
      </c>
      <c r="C42" s="21">
        <f t="shared" si="15"/>
        <v>0.6920047263</v>
      </c>
      <c r="D42" s="21">
        <f t="shared" si="15"/>
        <v>0.6895103059</v>
      </c>
      <c r="E42" s="22">
        <f t="shared" si="16"/>
        <v>0.6911732528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0.6752002101</v>
      </c>
      <c r="C43" s="21">
        <f t="shared" si="17"/>
        <v>0.6725745044</v>
      </c>
      <c r="D43" s="21">
        <f t="shared" si="17"/>
        <v>0.6780884863</v>
      </c>
      <c r="E43" s="22">
        <f t="shared" si="16"/>
        <v>0.6752877336</v>
      </c>
      <c r="F43" s="5">
        <f>STDEV(B41:D43)</f>
        <v>0.008904147337</v>
      </c>
      <c r="G43" s="5">
        <f>Max(B41:D43)</f>
        <v>0.6920047263</v>
      </c>
    </row>
    <row r="44">
      <c r="A44" s="1" t="s">
        <v>62</v>
      </c>
      <c r="B44" s="5">
        <f t="shared" ref="B44:D44" si="18">AVERAGE(B41:B43)</f>
        <v>0.6789637215</v>
      </c>
      <c r="C44" s="5">
        <f t="shared" si="18"/>
        <v>0.6844777034</v>
      </c>
      <c r="D44" s="5">
        <f t="shared" si="18"/>
        <v>0.6813706184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0.8465396486</v>
      </c>
      <c r="C48" s="5">
        <f t="shared" ref="C48:D48" si="19">F13</f>
        <v>0.01697588583</v>
      </c>
      <c r="D48" s="5">
        <f t="shared" si="19"/>
        <v>0.8680555556</v>
      </c>
      <c r="E48" s="5">
        <f>G11</f>
        <v>0.8181980057</v>
      </c>
    </row>
    <row r="49">
      <c r="A49" s="1" t="str">
        <f>D16</f>
        <v>825nm</v>
      </c>
      <c r="B49" s="5">
        <f>F26</f>
        <v>0.8528931941</v>
      </c>
      <c r="C49" s="5">
        <f t="shared" ref="C49:D49" si="20">F28</f>
        <v>0.008876793669</v>
      </c>
      <c r="D49" s="5">
        <f t="shared" si="20"/>
        <v>0.8651364179</v>
      </c>
      <c r="E49" s="5">
        <f>G26</f>
        <v>0.8432096367</v>
      </c>
    </row>
    <row r="50">
      <c r="A50" s="1" t="str">
        <f>D31</f>
        <v>925nm</v>
      </c>
      <c r="B50" s="5">
        <f>F41</f>
        <v>0.6816040144</v>
      </c>
      <c r="C50" s="5">
        <f t="shared" ref="C50:D50" si="21">F43</f>
        <v>0.008904147337</v>
      </c>
      <c r="D50" s="5">
        <f t="shared" si="21"/>
        <v>0.6920047263</v>
      </c>
      <c r="E50" s="5">
        <f>G41</f>
        <v>0.6696862282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223.0</v>
      </c>
      <c r="H2" s="17">
        <f t="shared" ref="H2:H3" si="1">10^-9</f>
        <v>0.000000001</v>
      </c>
    </row>
    <row r="3">
      <c r="A3" s="1" t="s">
        <v>53</v>
      </c>
      <c r="B3" s="19">
        <v>204.0</v>
      </c>
      <c r="C3" s="19">
        <v>200.0</v>
      </c>
      <c r="D3" s="19">
        <v>199.0</v>
      </c>
      <c r="E3" s="1"/>
      <c r="F3" s="1" t="s">
        <v>54</v>
      </c>
      <c r="G3" s="18">
        <v>0.47</v>
      </c>
      <c r="H3" s="17">
        <f t="shared" si="1"/>
        <v>0.000000001</v>
      </c>
    </row>
    <row r="4">
      <c r="A4" s="1" t="s">
        <v>55</v>
      </c>
      <c r="B4" s="19">
        <v>201.0</v>
      </c>
      <c r="C4" s="19">
        <v>200.0</v>
      </c>
      <c r="D4" s="19">
        <v>200.0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194.0</v>
      </c>
      <c r="C5" s="19">
        <v>190.0</v>
      </c>
      <c r="D5" s="19">
        <v>197.0</v>
      </c>
      <c r="E5" s="6"/>
      <c r="F5" s="6" t="s">
        <v>56</v>
      </c>
      <c r="G5" s="6" t="s">
        <v>56</v>
      </c>
    </row>
    <row r="6">
      <c r="A6" s="13" t="s">
        <v>58</v>
      </c>
      <c r="B6" s="20">
        <v>4.7</v>
      </c>
      <c r="C6" s="20">
        <v>3.6</v>
      </c>
      <c r="D6" s="20">
        <v>3.3</v>
      </c>
      <c r="E6" s="6"/>
      <c r="F6" s="6"/>
      <c r="G6" s="6"/>
      <c r="H6" s="6"/>
    </row>
    <row r="7">
      <c r="A7" s="17">
        <f>10^-9</f>
        <v>0.000000001</v>
      </c>
      <c r="B7" s="20">
        <v>3.6</v>
      </c>
      <c r="C7" s="20">
        <v>3.0</v>
      </c>
      <c r="D7" s="20">
        <v>2.7</v>
      </c>
      <c r="E7" s="6"/>
      <c r="F7" s="6"/>
      <c r="G7" s="6"/>
      <c r="H7" s="6"/>
    </row>
    <row r="8">
      <c r="A8" s="13"/>
      <c r="B8" s="20">
        <v>3.4</v>
      </c>
      <c r="C8" s="20">
        <v>2.8</v>
      </c>
      <c r="D8" s="20">
        <v>3.3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0.8956095807</v>
      </c>
      <c r="C11" s="21">
        <f t="shared" si="2"/>
        <v>0.88257763</v>
      </c>
      <c r="D11" s="21">
        <f t="shared" si="2"/>
        <v>0.8794319867</v>
      </c>
      <c r="E11" s="5">
        <f t="shared" ref="E11:E13" si="4">AVERAGE(B11:D11)</f>
        <v>0.8858730658</v>
      </c>
      <c r="F11" s="5">
        <f>AVERAGE(B11:D13)</f>
        <v>0.87608662</v>
      </c>
      <c r="G11" s="5">
        <f>MIN(B11:D13)</f>
        <v>0.8412348897</v>
      </c>
    </row>
    <row r="12">
      <c r="A12" s="1" t="s">
        <v>50</v>
      </c>
      <c r="B12" s="21">
        <f t="shared" ref="B12:D12" si="3">(B4*$A$2 - B7*$A$7) / ($G$2*$H$2 - $G$3* $H$3)</f>
        <v>0.8870714061</v>
      </c>
      <c r="C12" s="21">
        <f t="shared" si="3"/>
        <v>0.8852738957</v>
      </c>
      <c r="D12" s="21">
        <f t="shared" si="3"/>
        <v>0.8866220285</v>
      </c>
      <c r="E12" s="5">
        <f t="shared" si="4"/>
        <v>0.8863224434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0.8565137285</v>
      </c>
      <c r="C13" s="21">
        <f t="shared" si="5"/>
        <v>0.8412348897</v>
      </c>
      <c r="D13" s="21">
        <f t="shared" si="5"/>
        <v>0.8704444345</v>
      </c>
      <c r="E13" s="5">
        <f t="shared" si="4"/>
        <v>0.8560643509</v>
      </c>
      <c r="F13" s="5">
        <f>STDEV(B11:D13)</f>
        <v>0.01724859604</v>
      </c>
      <c r="G13" s="5">
        <f>Max(B11:D13)</f>
        <v>0.8956095807</v>
      </c>
    </row>
    <row r="14">
      <c r="A14" s="1" t="s">
        <v>62</v>
      </c>
      <c r="B14" s="5">
        <f t="shared" ref="B14:D14" si="6">AVERAGE(B11:B13)</f>
        <v>0.8797315718</v>
      </c>
      <c r="C14" s="5">
        <f t="shared" si="6"/>
        <v>0.8696954718</v>
      </c>
      <c r="D14" s="5">
        <f t="shared" si="6"/>
        <v>0.8788328165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718.0</v>
      </c>
      <c r="H17" s="17">
        <f t="shared" ref="H17:H18" si="7">10^-9</f>
        <v>0.000000001</v>
      </c>
    </row>
    <row r="18">
      <c r="A18" s="1" t="s">
        <v>53</v>
      </c>
      <c r="B18" s="19">
        <v>621.0</v>
      </c>
      <c r="C18" s="19">
        <v>627.0</v>
      </c>
      <c r="D18" s="19">
        <v>616.0</v>
      </c>
      <c r="E18" s="1"/>
      <c r="F18" s="1" t="s">
        <v>54</v>
      </c>
      <c r="G18" s="18">
        <v>0.52</v>
      </c>
      <c r="H18" s="17">
        <f t="shared" si="7"/>
        <v>0.000000001</v>
      </c>
    </row>
    <row r="19">
      <c r="A19" s="1" t="s">
        <v>55</v>
      </c>
      <c r="B19" s="19">
        <v>626.0</v>
      </c>
      <c r="C19" s="19">
        <v>628.0</v>
      </c>
      <c r="D19" s="19">
        <v>614.0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621.0</v>
      </c>
      <c r="C20" s="19">
        <v>617.0</v>
      </c>
      <c r="D20" s="19">
        <v>611.0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3.2</v>
      </c>
      <c r="C21" s="20">
        <v>2.8</v>
      </c>
      <c r="D21" s="20">
        <v>3.9</v>
      </c>
      <c r="E21" s="6"/>
      <c r="F21" s="6"/>
      <c r="G21" s="6"/>
      <c r="H21" s="6"/>
    </row>
    <row r="22">
      <c r="A22" s="17">
        <f>10^-9</f>
        <v>0.000000001</v>
      </c>
      <c r="B22" s="20">
        <v>2.7</v>
      </c>
      <c r="C22" s="20">
        <v>2.5</v>
      </c>
      <c r="D22" s="20">
        <v>3.1</v>
      </c>
      <c r="E22" s="6"/>
      <c r="F22" s="6"/>
      <c r="G22" s="6"/>
      <c r="H22" s="6"/>
    </row>
    <row r="23">
      <c r="A23" s="13"/>
      <c r="B23" s="20">
        <v>4.3</v>
      </c>
      <c r="C23" s="20">
        <v>2.8</v>
      </c>
      <c r="D23" s="20">
        <v>3.0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0.8610692981</v>
      </c>
      <c r="C26" s="21">
        <f t="shared" si="8"/>
        <v>0.8699894074</v>
      </c>
      <c r="D26" s="21">
        <f t="shared" si="8"/>
        <v>0.8531248258</v>
      </c>
      <c r="E26" s="5">
        <f t="shared" ref="E26:E28" si="10">AVERAGE(B26:D26)</f>
        <v>0.8613945104</v>
      </c>
      <c r="F26" s="5">
        <f>AVERAGE(B26:D28)</f>
        <v>0.8599078255</v>
      </c>
      <c r="G26" s="5">
        <f>MIN(B26:D28)</f>
        <v>0.8474103808</v>
      </c>
    </row>
    <row r="27">
      <c r="A27" s="1" t="s">
        <v>50</v>
      </c>
      <c r="B27" s="21">
        <f t="shared" ref="B27:D27" si="9">(B19*$A$2 - B22*$A$7) / ($G$17*$H$2 - $G$18* $H$3)</f>
        <v>0.868735017</v>
      </c>
      <c r="C27" s="21">
        <f t="shared" si="9"/>
        <v>0.8718013046</v>
      </c>
      <c r="D27" s="21">
        <f t="shared" si="9"/>
        <v>0.8514523053</v>
      </c>
      <c r="E27" s="22">
        <f t="shared" si="10"/>
        <v>0.863996209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0.8595361543</v>
      </c>
      <c r="C28" s="21">
        <f t="shared" si="11"/>
        <v>0.8560517366</v>
      </c>
      <c r="D28" s="21">
        <f t="shared" si="11"/>
        <v>0.8474103808</v>
      </c>
      <c r="E28" s="22">
        <f t="shared" si="10"/>
        <v>0.8543327572</v>
      </c>
      <c r="F28" s="5">
        <f>STDEV(B26:D28)</f>
        <v>0.008739708651</v>
      </c>
      <c r="G28" s="5">
        <f>Max(B26:D28)</f>
        <v>0.8718013046</v>
      </c>
    </row>
    <row r="29">
      <c r="A29" s="1" t="s">
        <v>62</v>
      </c>
      <c r="B29" s="5">
        <f t="shared" ref="B29:D29" si="12">AVERAGE(B26:B28)</f>
        <v>0.8631134898</v>
      </c>
      <c r="C29" s="5">
        <f t="shared" si="12"/>
        <v>0.8659474829</v>
      </c>
      <c r="D29" s="5">
        <f t="shared" si="12"/>
        <v>0.8506625039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762.0</v>
      </c>
      <c r="H32" s="17">
        <f t="shared" ref="H32:H33" si="13">10^-9</f>
        <v>0.000000001</v>
      </c>
    </row>
    <row r="33">
      <c r="A33" s="1" t="s">
        <v>53</v>
      </c>
      <c r="B33" s="19">
        <v>523.0</v>
      </c>
      <c r="C33" s="19">
        <v>532.0</v>
      </c>
      <c r="D33" s="19">
        <v>505.0</v>
      </c>
      <c r="E33" s="1"/>
      <c r="F33" s="1" t="s">
        <v>54</v>
      </c>
      <c r="G33" s="18">
        <v>0.42</v>
      </c>
      <c r="H33" s="17">
        <f t="shared" si="13"/>
        <v>0.000000001</v>
      </c>
    </row>
    <row r="34">
      <c r="A34" s="1" t="s">
        <v>55</v>
      </c>
      <c r="B34" s="19">
        <v>532.0</v>
      </c>
      <c r="C34" s="19">
        <v>535.0</v>
      </c>
      <c r="D34" s="19">
        <v>496.0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532.0</v>
      </c>
      <c r="C35" s="19">
        <v>527.0</v>
      </c>
      <c r="D35" s="19">
        <v>511.0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2.3</v>
      </c>
      <c r="C36" s="20">
        <v>1.8</v>
      </c>
      <c r="D36" s="20">
        <v>3.3</v>
      </c>
      <c r="E36" s="6"/>
      <c r="F36" s="6"/>
      <c r="G36" s="6"/>
      <c r="H36" s="6"/>
    </row>
    <row r="37">
      <c r="A37" s="17">
        <f>10^-9</f>
        <v>0.000000001</v>
      </c>
      <c r="B37" s="20">
        <v>2.3</v>
      </c>
      <c r="C37" s="20">
        <v>2.7</v>
      </c>
      <c r="D37" s="20">
        <v>2.9</v>
      </c>
      <c r="E37" s="6"/>
      <c r="F37" s="6"/>
      <c r="G37" s="6"/>
      <c r="H37" s="6"/>
    </row>
    <row r="38">
      <c r="A38" s="13"/>
      <c r="B38" s="20">
        <v>3.0</v>
      </c>
      <c r="C38" s="20">
        <v>2.4</v>
      </c>
      <c r="D38" s="20">
        <v>2.5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0.6837101815</v>
      </c>
      <c r="C41" s="21">
        <f t="shared" si="14"/>
        <v>0.6961842485</v>
      </c>
      <c r="D41" s="21">
        <f t="shared" si="14"/>
        <v>0.6587620473</v>
      </c>
      <c r="E41" s="5">
        <f t="shared" ref="E41:E43" si="16">AVERAGE(B41:D41)</f>
        <v>0.6795521591</v>
      </c>
      <c r="F41" s="5">
        <f>AVERAGE(B41:D43)</f>
        <v>0.6813029054</v>
      </c>
      <c r="G41" s="5">
        <f>MIN(B41:D43)</f>
        <v>0.647469734</v>
      </c>
    </row>
    <row r="42">
      <c r="A42" s="1" t="s">
        <v>50</v>
      </c>
      <c r="B42" s="21">
        <f t="shared" ref="B42:D42" si="15">(B34*$A$2 - B37*$A$7) / ($G$32*$H$2 - $G$33* $H$3)</f>
        <v>0.6955277187</v>
      </c>
      <c r="C42" s="21">
        <f t="shared" si="15"/>
        <v>0.6989416739</v>
      </c>
      <c r="D42" s="21">
        <f t="shared" si="15"/>
        <v>0.647469734</v>
      </c>
      <c r="E42" s="22">
        <f t="shared" si="16"/>
        <v>0.6806463755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0.6946085769</v>
      </c>
      <c r="C43" s="21">
        <f t="shared" si="17"/>
        <v>0.6888311143</v>
      </c>
      <c r="D43" s="21">
        <f t="shared" si="17"/>
        <v>0.6676908532</v>
      </c>
      <c r="E43" s="22">
        <f t="shared" si="16"/>
        <v>0.6837101815</v>
      </c>
      <c r="F43" s="5">
        <f>STDEV(B41:D43)</f>
        <v>0.01874999126</v>
      </c>
      <c r="G43" s="5">
        <f>Max(B41:D43)</f>
        <v>0.6989416739</v>
      </c>
    </row>
    <row r="44">
      <c r="A44" s="1" t="s">
        <v>62</v>
      </c>
      <c r="B44" s="5">
        <f t="shared" ref="B44:D44" si="18">AVERAGE(B41:B43)</f>
        <v>0.691282159</v>
      </c>
      <c r="C44" s="5">
        <f t="shared" si="18"/>
        <v>0.6946523456</v>
      </c>
      <c r="D44" s="5">
        <f t="shared" si="18"/>
        <v>0.6579742115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0.87608662</v>
      </c>
      <c r="C48" s="5">
        <f t="shared" ref="C48:D48" si="19">F13</f>
        <v>0.01724859604</v>
      </c>
      <c r="D48" s="5">
        <f t="shared" si="19"/>
        <v>0.8956095807</v>
      </c>
      <c r="E48" s="5">
        <f>G11</f>
        <v>0.8412348897</v>
      </c>
    </row>
    <row r="49">
      <c r="A49" s="1" t="str">
        <f>D16</f>
        <v>825nm</v>
      </c>
      <c r="B49" s="5">
        <f>F26</f>
        <v>0.8599078255</v>
      </c>
      <c r="C49" s="5">
        <f t="shared" ref="C49:D49" si="20">F28</f>
        <v>0.008739708651</v>
      </c>
      <c r="D49" s="5">
        <f t="shared" si="20"/>
        <v>0.8718013046</v>
      </c>
      <c r="E49" s="5">
        <f>G26</f>
        <v>0.8474103808</v>
      </c>
    </row>
    <row r="50">
      <c r="A50" s="1" t="str">
        <f>D31</f>
        <v>925nm</v>
      </c>
      <c r="B50" s="5">
        <f>F41</f>
        <v>0.6813029054</v>
      </c>
      <c r="C50" s="5">
        <f t="shared" ref="C50:D50" si="21">F43</f>
        <v>0.01874999126</v>
      </c>
      <c r="D50" s="5">
        <f t="shared" si="21"/>
        <v>0.6989416739</v>
      </c>
      <c r="E50" s="5">
        <f>G41</f>
        <v>0.647469734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225.0</v>
      </c>
      <c r="H2" s="17">
        <f t="shared" ref="H2:H3" si="1">10^-9</f>
        <v>0.000000001</v>
      </c>
    </row>
    <row r="3">
      <c r="A3" s="1" t="s">
        <v>53</v>
      </c>
      <c r="B3" s="19">
        <v>170.0</v>
      </c>
      <c r="C3" s="19">
        <v>174.0</v>
      </c>
      <c r="D3" s="19">
        <v>186.0</v>
      </c>
      <c r="E3" s="1"/>
      <c r="F3" s="1" t="s">
        <v>54</v>
      </c>
      <c r="G3" s="18">
        <v>0.45</v>
      </c>
      <c r="H3" s="17">
        <f t="shared" si="1"/>
        <v>0.000000001</v>
      </c>
    </row>
    <row r="4">
      <c r="A4" s="1" t="s">
        <v>55</v>
      </c>
      <c r="B4" s="19">
        <v>174.0</v>
      </c>
      <c r="C4" s="19">
        <v>171.0</v>
      </c>
      <c r="D4" s="19">
        <v>181.0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177.0</v>
      </c>
      <c r="C5" s="19">
        <v>174.0</v>
      </c>
      <c r="D5" s="19">
        <v>188.0</v>
      </c>
      <c r="E5" s="6"/>
      <c r="F5" s="6" t="s">
        <v>56</v>
      </c>
      <c r="G5" s="6" t="s">
        <v>56</v>
      </c>
    </row>
    <row r="6">
      <c r="A6" s="13" t="s">
        <v>58</v>
      </c>
      <c r="B6" s="20">
        <v>4.8</v>
      </c>
      <c r="C6" s="20">
        <v>4.8</v>
      </c>
      <c r="D6" s="20">
        <v>3.6</v>
      </c>
      <c r="E6" s="6"/>
      <c r="F6" s="6"/>
      <c r="G6" s="6"/>
      <c r="H6" s="6"/>
    </row>
    <row r="7">
      <c r="A7" s="17">
        <f>10^-9</f>
        <v>0.000000001</v>
      </c>
      <c r="B7" s="20">
        <v>3.0</v>
      </c>
      <c r="C7" s="20">
        <v>2.8</v>
      </c>
      <c r="D7" s="20">
        <v>2.3</v>
      </c>
      <c r="E7" s="6"/>
      <c r="F7" s="6"/>
      <c r="G7" s="6"/>
      <c r="H7" s="6"/>
    </row>
    <row r="8">
      <c r="A8" s="13"/>
      <c r="B8" s="20">
        <v>3.2</v>
      </c>
      <c r="C8" s="20">
        <v>3.1</v>
      </c>
      <c r="D8" s="20">
        <v>3.5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0.7356936094</v>
      </c>
      <c r="C11" s="21">
        <f t="shared" si="2"/>
        <v>0.753507014</v>
      </c>
      <c r="D11" s="21">
        <f t="shared" si="2"/>
        <v>0.8122912492</v>
      </c>
      <c r="E11" s="5">
        <f t="shared" ref="E11:E13" si="4">AVERAGE(B11:D11)</f>
        <v>0.7671639575</v>
      </c>
      <c r="F11" s="5">
        <f>AVERAGE(B11:D13)</f>
        <v>0.7738439843</v>
      </c>
      <c r="G11" s="5">
        <f>MIN(B11:D13)</f>
        <v>0.7356936094</v>
      </c>
    </row>
    <row r="12">
      <c r="A12" s="1" t="s">
        <v>50</v>
      </c>
      <c r="B12" s="21">
        <f t="shared" ref="B12:D12" si="3">(B4*$A$2 - B7*$A$7) / ($G$2*$H$2 - $G$3* $H$3)</f>
        <v>0.7615230461</v>
      </c>
      <c r="C12" s="21">
        <f t="shared" si="3"/>
        <v>0.7490536629</v>
      </c>
      <c r="D12" s="21">
        <f t="shared" si="3"/>
        <v>0.7958138499</v>
      </c>
      <c r="E12" s="5">
        <f t="shared" si="4"/>
        <v>0.768796853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0.7739924293</v>
      </c>
      <c r="C13" s="21">
        <f t="shared" si="5"/>
        <v>0.761077711</v>
      </c>
      <c r="D13" s="21">
        <f t="shared" si="5"/>
        <v>0.8216432866</v>
      </c>
      <c r="E13" s="5">
        <f t="shared" si="4"/>
        <v>0.7855711423</v>
      </c>
      <c r="F13" s="5">
        <f>STDEV(B11:D13)</f>
        <v>0.029673324</v>
      </c>
      <c r="G13" s="5">
        <f>Max(B11:D13)</f>
        <v>0.8216432866</v>
      </c>
    </row>
    <row r="14">
      <c r="A14" s="1" t="s">
        <v>62</v>
      </c>
      <c r="B14" s="5">
        <f t="shared" ref="B14:D14" si="6">AVERAGE(B11:B13)</f>
        <v>0.7570696949</v>
      </c>
      <c r="C14" s="5">
        <f t="shared" si="6"/>
        <v>0.7545461293</v>
      </c>
      <c r="D14" s="5">
        <f t="shared" si="6"/>
        <v>0.8099161286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720.0</v>
      </c>
      <c r="H17" s="17">
        <f t="shared" ref="H17:H18" si="7">10^-9</f>
        <v>0.000000001</v>
      </c>
    </row>
    <row r="18">
      <c r="A18" s="1" t="s">
        <v>53</v>
      </c>
      <c r="B18" s="19">
        <v>582.0</v>
      </c>
      <c r="C18" s="19">
        <v>601.0</v>
      </c>
      <c r="D18" s="19">
        <v>621.0</v>
      </c>
      <c r="E18" s="1"/>
      <c r="F18" s="1" t="s">
        <v>54</v>
      </c>
      <c r="G18" s="18">
        <v>0.38</v>
      </c>
      <c r="H18" s="17">
        <f t="shared" si="7"/>
        <v>0.000000001</v>
      </c>
    </row>
    <row r="19">
      <c r="A19" s="1" t="s">
        <v>55</v>
      </c>
      <c r="B19" s="19">
        <v>597.0</v>
      </c>
      <c r="C19" s="19">
        <v>592.0</v>
      </c>
      <c r="D19" s="19">
        <v>621.0</v>
      </c>
      <c r="E19" s="1"/>
      <c r="F19" s="1" t="s">
        <v>56</v>
      </c>
      <c r="G19" s="18"/>
    </row>
    <row r="20">
      <c r="A20" s="1" t="s">
        <v>57</v>
      </c>
      <c r="B20" s="19">
        <v>606.0</v>
      </c>
      <c r="C20" s="19">
        <v>580.0</v>
      </c>
      <c r="D20" s="19">
        <v>615.0</v>
      </c>
      <c r="E20" s="6"/>
      <c r="F20" s="6" t="s">
        <v>56</v>
      </c>
    </row>
    <row r="21">
      <c r="A21" s="13" t="s">
        <v>58</v>
      </c>
      <c r="B21" s="20">
        <v>2.5</v>
      </c>
      <c r="C21" s="20">
        <v>2.0</v>
      </c>
      <c r="D21" s="20">
        <v>2.0</v>
      </c>
      <c r="E21" s="6"/>
      <c r="F21" s="6"/>
      <c r="G21" s="6"/>
      <c r="H21" s="6"/>
    </row>
    <row r="22">
      <c r="A22" s="17">
        <f>10^-9</f>
        <v>0.000000001</v>
      </c>
      <c r="B22" s="20">
        <v>3.4</v>
      </c>
      <c r="C22" s="20">
        <v>2.5</v>
      </c>
      <c r="D22" s="20">
        <v>1.7</v>
      </c>
      <c r="E22" s="6"/>
      <c r="F22" s="6"/>
      <c r="G22" s="6"/>
      <c r="H22" s="6"/>
    </row>
    <row r="23">
      <c r="A23" s="13"/>
      <c r="B23" s="20">
        <v>3.9</v>
      </c>
      <c r="C23" s="20">
        <v>2.5</v>
      </c>
      <c r="D23" s="20">
        <v>1.9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0.8052861232</v>
      </c>
      <c r="C26" s="21">
        <f t="shared" si="8"/>
        <v>0.8323837581</v>
      </c>
      <c r="D26" s="21">
        <f t="shared" si="8"/>
        <v>0.8601762041</v>
      </c>
      <c r="E26" s="5">
        <f t="shared" ref="E26:E28" si="10">AVERAGE(B26:D26)</f>
        <v>0.8326153618</v>
      </c>
      <c r="F26" s="5">
        <f>AVERAGE(B26:D28)</f>
        <v>0.8326308021</v>
      </c>
      <c r="G26" s="5">
        <f>MIN(B26:D28)</f>
        <v>0.8025068786</v>
      </c>
    </row>
    <row r="27">
      <c r="A27" s="1" t="s">
        <v>50</v>
      </c>
      <c r="B27" s="21">
        <f t="shared" ref="B27:D27" si="9">(B19*$A$2 - B22*$A$7) / ($G$17*$H$2 - $G$18* $H$3)</f>
        <v>0.8248797977</v>
      </c>
      <c r="C27" s="21">
        <f t="shared" si="9"/>
        <v>0.8191823462</v>
      </c>
      <c r="D27" s="21">
        <f t="shared" si="9"/>
        <v>0.8605930908</v>
      </c>
      <c r="E27" s="22">
        <f t="shared" si="10"/>
        <v>0.8348850782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0.8366915872</v>
      </c>
      <c r="C28" s="21">
        <f t="shared" si="11"/>
        <v>0.8025068786</v>
      </c>
      <c r="D28" s="21">
        <f t="shared" si="11"/>
        <v>0.8519774325</v>
      </c>
      <c r="E28" s="22">
        <f t="shared" si="10"/>
        <v>0.8303919661</v>
      </c>
      <c r="F28" s="5">
        <f>STDEV(B26:D28)</f>
        <v>0.02187350892</v>
      </c>
      <c r="G28" s="5">
        <f>Max(B26:D28)</f>
        <v>0.8605930908</v>
      </c>
    </row>
    <row r="29">
      <c r="A29" s="1" t="s">
        <v>62</v>
      </c>
      <c r="B29" s="5">
        <f t="shared" ref="B29:D29" si="12">AVERAGE(B26:B28)</f>
        <v>0.822285836</v>
      </c>
      <c r="C29" s="5">
        <f t="shared" si="12"/>
        <v>0.8180243277</v>
      </c>
      <c r="D29" s="5">
        <f t="shared" si="12"/>
        <v>0.8575822425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762.0</v>
      </c>
      <c r="H32" s="17">
        <f t="shared" ref="H32:H33" si="13">10^-9</f>
        <v>0.000000001</v>
      </c>
    </row>
    <row r="33">
      <c r="A33" s="1" t="s">
        <v>53</v>
      </c>
      <c r="B33" s="19">
        <v>499.0</v>
      </c>
      <c r="C33" s="19">
        <v>523.0</v>
      </c>
      <c r="D33" s="19">
        <v>545.0</v>
      </c>
      <c r="E33" s="1"/>
      <c r="F33" s="1" t="s">
        <v>54</v>
      </c>
      <c r="G33" s="18">
        <v>0.46</v>
      </c>
      <c r="H33" s="17">
        <f t="shared" si="13"/>
        <v>0.000000001</v>
      </c>
    </row>
    <row r="34">
      <c r="A34" s="1" t="s">
        <v>55</v>
      </c>
      <c r="B34" s="19">
        <v>517.0</v>
      </c>
      <c r="C34" s="19">
        <v>514.0</v>
      </c>
      <c r="D34" s="19">
        <v>544.0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518.0</v>
      </c>
      <c r="C35" s="19">
        <v>496.0</v>
      </c>
      <c r="D35" s="19">
        <v>533.0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2.6</v>
      </c>
      <c r="C36" s="20">
        <v>2.6</v>
      </c>
      <c r="D36" s="20">
        <v>1.8</v>
      </c>
      <c r="E36" s="6"/>
      <c r="F36" s="6"/>
      <c r="G36" s="6"/>
      <c r="H36" s="6"/>
    </row>
    <row r="37">
      <c r="A37" s="17">
        <f>10^-9</f>
        <v>0.000000001</v>
      </c>
      <c r="B37" s="20">
        <v>3.0</v>
      </c>
      <c r="C37" s="20">
        <v>3.0</v>
      </c>
      <c r="D37" s="20">
        <v>2.0</v>
      </c>
      <c r="E37" s="6"/>
      <c r="F37" s="6"/>
      <c r="G37" s="6"/>
      <c r="H37" s="6"/>
    </row>
    <row r="38">
      <c r="A38" s="13"/>
      <c r="B38" s="20">
        <v>1.9</v>
      </c>
      <c r="C38" s="20">
        <v>2.3</v>
      </c>
      <c r="D38" s="20">
        <v>3.1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0.651837067</v>
      </c>
      <c r="C41" s="21">
        <f t="shared" si="14"/>
        <v>0.6833521548</v>
      </c>
      <c r="D41" s="21">
        <f t="shared" si="14"/>
        <v>0.7132914883</v>
      </c>
      <c r="E41" s="5">
        <f t="shared" ref="E41:E43" si="16">AVERAGE(B41:D41)</f>
        <v>0.6828269034</v>
      </c>
      <c r="F41" s="5">
        <f>AVERAGE(B41:D43)</f>
        <v>0.680886391</v>
      </c>
      <c r="G41" s="5">
        <f>MIN(B41:D43)</f>
        <v>0.6482916196</v>
      </c>
    </row>
    <row r="42">
      <c r="A42" s="1" t="s">
        <v>50</v>
      </c>
      <c r="B42" s="21">
        <f t="shared" ref="B42:D42" si="15">(B34*$A$2 - B37*$A$7) / ($G$32*$H$2 - $G$33* $H$3)</f>
        <v>0.6749481314</v>
      </c>
      <c r="C42" s="21">
        <f t="shared" si="15"/>
        <v>0.6710087454</v>
      </c>
      <c r="D42" s="21">
        <f t="shared" si="15"/>
        <v>0.7117157339</v>
      </c>
      <c r="E42" s="22">
        <f t="shared" si="16"/>
        <v>0.6858908703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0.6777057016</v>
      </c>
      <c r="C43" s="21">
        <f t="shared" si="17"/>
        <v>0.6482916196</v>
      </c>
      <c r="D43" s="21">
        <f t="shared" si="17"/>
        <v>0.6958268771</v>
      </c>
      <c r="E43" s="22">
        <f t="shared" si="16"/>
        <v>0.6739413994</v>
      </c>
      <c r="F43" s="5">
        <f>STDEV(B41:D43)</f>
        <v>0.02312754519</v>
      </c>
      <c r="G43" s="5">
        <f>Max(B41:D43)</f>
        <v>0.7132914883</v>
      </c>
    </row>
    <row r="44">
      <c r="A44" s="1" t="s">
        <v>62</v>
      </c>
      <c r="B44" s="5">
        <f t="shared" ref="B44:D44" si="18">AVERAGE(B41:B43)</f>
        <v>0.6681636333</v>
      </c>
      <c r="C44" s="5">
        <f t="shared" si="18"/>
        <v>0.66755084</v>
      </c>
      <c r="D44" s="5">
        <f t="shared" si="18"/>
        <v>0.7069446998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0.7738439843</v>
      </c>
      <c r="C48" s="5">
        <f t="shared" ref="C48:D48" si="19">F13</f>
        <v>0.029673324</v>
      </c>
      <c r="D48" s="5">
        <f t="shared" si="19"/>
        <v>0.8216432866</v>
      </c>
      <c r="E48" s="5">
        <f>G11</f>
        <v>0.7356936094</v>
      </c>
    </row>
    <row r="49">
      <c r="A49" s="1" t="str">
        <f>D16</f>
        <v>825nm</v>
      </c>
      <c r="B49" s="5">
        <f>F26</f>
        <v>0.8326308021</v>
      </c>
      <c r="C49" s="5">
        <f t="shared" ref="C49:D49" si="20">F28</f>
        <v>0.02187350892</v>
      </c>
      <c r="D49" s="5">
        <f t="shared" si="20"/>
        <v>0.8605930908</v>
      </c>
      <c r="E49" s="5">
        <f>G26</f>
        <v>0.8025068786</v>
      </c>
    </row>
    <row r="50">
      <c r="A50" s="1" t="str">
        <f>D31</f>
        <v>925nm</v>
      </c>
      <c r="B50" s="5">
        <f>F41</f>
        <v>0.680886391</v>
      </c>
      <c r="C50" s="5">
        <f t="shared" ref="C50:D50" si="21">F43</f>
        <v>0.02312754519</v>
      </c>
      <c r="D50" s="5">
        <f t="shared" si="21"/>
        <v>0.7132914883</v>
      </c>
      <c r="E50" s="5">
        <f>G41</f>
        <v>0.6482916196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220.0</v>
      </c>
      <c r="H2" s="17">
        <f t="shared" ref="H2:H3" si="1">10^-9</f>
        <v>0.000000001</v>
      </c>
    </row>
    <row r="3">
      <c r="A3" s="1" t="s">
        <v>53</v>
      </c>
      <c r="B3" s="19">
        <v>199.0</v>
      </c>
      <c r="C3" s="19">
        <v>196.0</v>
      </c>
      <c r="D3" s="19">
        <v>189.0</v>
      </c>
      <c r="E3" s="1"/>
      <c r="F3" s="1" t="s">
        <v>54</v>
      </c>
      <c r="G3" s="18">
        <v>0.36</v>
      </c>
      <c r="H3" s="17">
        <f t="shared" si="1"/>
        <v>0.000000001</v>
      </c>
    </row>
    <row r="4">
      <c r="A4" s="1" t="s">
        <v>55</v>
      </c>
      <c r="B4" s="19">
        <v>201.0</v>
      </c>
      <c r="C4" s="19">
        <v>190.0</v>
      </c>
      <c r="D4" s="19">
        <v>192.5</v>
      </c>
      <c r="E4" s="1"/>
      <c r="F4" s="1" t="s">
        <v>56</v>
      </c>
      <c r="G4" s="18" t="s">
        <v>56</v>
      </c>
    </row>
    <row r="5">
      <c r="A5" s="1" t="s">
        <v>57</v>
      </c>
      <c r="B5" s="19">
        <v>177.0</v>
      </c>
      <c r="C5" s="19">
        <v>183.0</v>
      </c>
      <c r="D5" s="19">
        <v>190.5</v>
      </c>
      <c r="E5" s="6"/>
      <c r="F5" s="6" t="s">
        <v>56</v>
      </c>
      <c r="G5" s="6" t="s">
        <v>56</v>
      </c>
    </row>
    <row r="6">
      <c r="A6" s="13" t="s">
        <v>58</v>
      </c>
      <c r="B6" s="20">
        <v>3.2</v>
      </c>
      <c r="C6" s="20">
        <v>2.8</v>
      </c>
      <c r="D6" s="20">
        <v>4.1</v>
      </c>
      <c r="E6" s="6"/>
      <c r="F6" s="6"/>
      <c r="G6" s="6"/>
      <c r="H6" s="6"/>
    </row>
    <row r="7">
      <c r="A7" s="17">
        <f>10^-9</f>
        <v>0.000000001</v>
      </c>
      <c r="B7" s="20">
        <v>5.0</v>
      </c>
      <c r="C7" s="20">
        <v>3.8</v>
      </c>
      <c r="D7" s="20">
        <v>4.1</v>
      </c>
      <c r="E7" s="6"/>
      <c r="F7" s="6"/>
      <c r="G7" s="6"/>
      <c r="H7" s="6"/>
    </row>
    <row r="8">
      <c r="A8" s="13"/>
      <c r="B8" s="20">
        <v>6.0</v>
      </c>
      <c r="C8" s="20">
        <v>4.7</v>
      </c>
      <c r="D8" s="20">
        <v>2.9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0.8914587507</v>
      </c>
      <c r="C11" s="21">
        <f t="shared" si="2"/>
        <v>0.8796211983</v>
      </c>
      <c r="D11" s="21">
        <f t="shared" si="2"/>
        <v>0.8418320889</v>
      </c>
      <c r="E11" s="5">
        <f t="shared" ref="E11:E13" si="4">AVERAGE(B11:D11)</f>
        <v>0.8709706793</v>
      </c>
      <c r="F11" s="5">
        <f>AVERAGE(B11:D13)</f>
        <v>0.8505837836</v>
      </c>
      <c r="G11" s="5">
        <f>MIN(B11:D13)</f>
        <v>0.7785467128</v>
      </c>
    </row>
    <row r="12">
      <c r="A12" s="1" t="s">
        <v>50</v>
      </c>
      <c r="B12" s="21">
        <f t="shared" ref="B12:D12" si="3">(B4*$A$2 - B7*$A$7) / ($G$2*$H$2 - $G$3* $H$3)</f>
        <v>0.8923693316</v>
      </c>
      <c r="C12" s="21">
        <f t="shared" si="3"/>
        <v>0.8477508651</v>
      </c>
      <c r="D12" s="21">
        <f t="shared" si="3"/>
        <v>0.8577672555</v>
      </c>
      <c r="E12" s="5">
        <f t="shared" si="4"/>
        <v>0.8659624841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0.7785467128</v>
      </c>
      <c r="C13" s="21">
        <f t="shared" si="5"/>
        <v>0.8117829175</v>
      </c>
      <c r="D13" s="21">
        <f t="shared" si="5"/>
        <v>0.8541249317</v>
      </c>
      <c r="E13" s="5">
        <f t="shared" si="4"/>
        <v>0.8148181873</v>
      </c>
      <c r="F13" s="5">
        <f>STDEV(B11:D13)</f>
        <v>0.03725515531</v>
      </c>
      <c r="G13" s="5">
        <f>Max(B11:D13)</f>
        <v>0.8923693316</v>
      </c>
    </row>
    <row r="14">
      <c r="A14" s="1" t="s">
        <v>62</v>
      </c>
      <c r="B14" s="5">
        <f t="shared" ref="B14:D14" si="6">AVERAGE(B11:B13)</f>
        <v>0.8541249317</v>
      </c>
      <c r="C14" s="5">
        <f t="shared" si="6"/>
        <v>0.8463849936</v>
      </c>
      <c r="D14" s="5">
        <f t="shared" si="6"/>
        <v>0.8512414254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710.0</v>
      </c>
      <c r="H17" s="17">
        <f t="shared" ref="H17:H18" si="7">10^-9</f>
        <v>0.000000001</v>
      </c>
    </row>
    <row r="18">
      <c r="A18" s="1" t="s">
        <v>53</v>
      </c>
      <c r="B18" s="19">
        <v>601.0</v>
      </c>
      <c r="C18" s="19">
        <v>609.0</v>
      </c>
      <c r="D18" s="19">
        <v>611.0</v>
      </c>
      <c r="E18" s="1"/>
      <c r="F18" s="1" t="s">
        <v>54</v>
      </c>
      <c r="G18" s="18">
        <v>0.36</v>
      </c>
      <c r="H18" s="17">
        <f t="shared" si="7"/>
        <v>0.000000001</v>
      </c>
    </row>
    <row r="19">
      <c r="A19" s="1" t="s">
        <v>55</v>
      </c>
      <c r="B19" s="19">
        <v>613.0</v>
      </c>
      <c r="C19" s="19">
        <v>633.0</v>
      </c>
      <c r="D19" s="19">
        <v>624.0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599.0</v>
      </c>
      <c r="C20" s="19">
        <v>611.0</v>
      </c>
      <c r="D20" s="19">
        <v>603.0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3.2</v>
      </c>
      <c r="C21" s="20">
        <v>2.2</v>
      </c>
      <c r="D21" s="20">
        <v>2.7</v>
      </c>
      <c r="E21" s="6"/>
      <c r="F21" s="6"/>
      <c r="G21" s="6"/>
      <c r="H21" s="6"/>
    </row>
    <row r="22">
      <c r="A22" s="17">
        <f>10^-9</f>
        <v>0.000000001</v>
      </c>
      <c r="B22" s="20">
        <v>5.6</v>
      </c>
      <c r="C22" s="20">
        <v>3.7</v>
      </c>
      <c r="D22" s="20">
        <v>2.9</v>
      </c>
      <c r="E22" s="6"/>
      <c r="F22" s="6"/>
      <c r="G22" s="6"/>
      <c r="H22" s="6"/>
    </row>
    <row r="23">
      <c r="A23" s="13"/>
      <c r="B23" s="20">
        <v>4.6</v>
      </c>
      <c r="C23" s="20">
        <v>4.1</v>
      </c>
      <c r="D23" s="20">
        <v>3.4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0.8423989629</v>
      </c>
      <c r="C26" s="21">
        <f t="shared" si="8"/>
        <v>0.8550814497</v>
      </c>
      <c r="D26" s="21">
        <f t="shared" si="8"/>
        <v>0.8571951976</v>
      </c>
      <c r="E26" s="5">
        <f t="shared" ref="E26:E28" si="10">AVERAGE(B26:D26)</f>
        <v>0.8515585367</v>
      </c>
      <c r="F26" s="5">
        <f>AVERAGE(B26:D28)</f>
        <v>0.8567098184</v>
      </c>
      <c r="G26" s="5">
        <f>MIN(B26:D28)</f>
        <v>0.8376078011</v>
      </c>
    </row>
    <row r="27">
      <c r="A27" s="1" t="s">
        <v>50</v>
      </c>
      <c r="B27" s="21">
        <f t="shared" ref="B27:D27" si="9">(B19*$A$2 - B22*$A$7) / ($G$17*$H$2 - $G$18* $H$3)</f>
        <v>0.8559269489</v>
      </c>
      <c r="C27" s="21">
        <f t="shared" si="9"/>
        <v>0.886787667</v>
      </c>
      <c r="D27" s="21">
        <f t="shared" si="9"/>
        <v>0.8752325123</v>
      </c>
      <c r="E27" s="22">
        <f t="shared" si="10"/>
        <v>0.8726490427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0.8376078011</v>
      </c>
      <c r="C28" s="21">
        <f t="shared" si="11"/>
        <v>0.8552223663</v>
      </c>
      <c r="D28" s="21">
        <f t="shared" si="11"/>
        <v>0.8449354602</v>
      </c>
      <c r="E28" s="22">
        <f t="shared" si="10"/>
        <v>0.8459218759</v>
      </c>
      <c r="F28" s="5">
        <f>STDEV(B26:D28)</f>
        <v>0.01565967313</v>
      </c>
      <c r="G28" s="5">
        <f>Max(B26:D28)</f>
        <v>0.886787667</v>
      </c>
    </row>
    <row r="29">
      <c r="A29" s="1" t="s">
        <v>62</v>
      </c>
      <c r="B29" s="5">
        <f t="shared" ref="B29:D29" si="12">AVERAGE(B26:B28)</f>
        <v>0.8453112376</v>
      </c>
      <c r="C29" s="5">
        <f t="shared" si="12"/>
        <v>0.865697161</v>
      </c>
      <c r="D29" s="5">
        <f t="shared" si="12"/>
        <v>0.8591210567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757.0</v>
      </c>
      <c r="H32" s="17">
        <f t="shared" ref="H32:H33" si="13">10^-9</f>
        <v>0.000000001</v>
      </c>
    </row>
    <row r="33">
      <c r="A33" s="1" t="s">
        <v>53</v>
      </c>
      <c r="B33" s="19">
        <v>509.0</v>
      </c>
      <c r="C33" s="19">
        <v>514.0</v>
      </c>
      <c r="D33" s="19">
        <v>520.0</v>
      </c>
      <c r="E33" s="1"/>
      <c r="F33" s="1" t="s">
        <v>54</v>
      </c>
      <c r="G33" s="18">
        <v>0.39</v>
      </c>
      <c r="H33" s="17">
        <f t="shared" si="13"/>
        <v>0.000000001</v>
      </c>
    </row>
    <row r="34">
      <c r="A34" s="1" t="s">
        <v>55</v>
      </c>
      <c r="B34" s="19">
        <v>521.0</v>
      </c>
      <c r="C34" s="19">
        <v>558.0</v>
      </c>
      <c r="D34" s="19">
        <v>539.0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529.0</v>
      </c>
      <c r="C35" s="19">
        <v>535.0</v>
      </c>
      <c r="D35" s="19">
        <v>513.0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2.5</v>
      </c>
      <c r="C36" s="20">
        <v>3.5</v>
      </c>
      <c r="D36" s="20">
        <v>4.5</v>
      </c>
      <c r="E36" s="6"/>
      <c r="F36" s="6"/>
      <c r="G36" s="6"/>
      <c r="H36" s="6"/>
    </row>
    <row r="37">
      <c r="A37" s="17">
        <f>10^-9</f>
        <v>0.000000001</v>
      </c>
      <c r="B37" s="20">
        <v>4.2</v>
      </c>
      <c r="C37" s="20">
        <v>4.0</v>
      </c>
      <c r="D37" s="20">
        <v>3.1</v>
      </c>
      <c r="E37" s="6"/>
      <c r="F37" s="6"/>
      <c r="G37" s="6"/>
      <c r="H37" s="6"/>
    </row>
    <row r="38">
      <c r="A38" s="13"/>
      <c r="B38" s="20">
        <v>3.6</v>
      </c>
      <c r="C38" s="20">
        <v>3.6</v>
      </c>
      <c r="D38" s="20">
        <v>2.2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0.6694333937</v>
      </c>
      <c r="C41" s="21">
        <f t="shared" si="14"/>
        <v>0.6747201332</v>
      </c>
      <c r="D41" s="21">
        <f t="shared" si="14"/>
        <v>0.6813285576</v>
      </c>
      <c r="E41" s="5">
        <f t="shared" ref="E41:E43" si="16">AVERAGE(B41:D41)</f>
        <v>0.6751606949</v>
      </c>
      <c r="F41" s="5">
        <f>AVERAGE(B41:D43)</f>
        <v>0.6912118235</v>
      </c>
      <c r="G41" s="5">
        <f>MIN(B41:D43)</f>
        <v>0.6694333937</v>
      </c>
    </row>
    <row r="42">
      <c r="A42" s="1" t="s">
        <v>50</v>
      </c>
      <c r="B42" s="21">
        <f t="shared" ref="B42:D42" si="15">(B34*$A$2 - B37*$A$7) / ($G$32*$H$2 - $G$33* $H$3)</f>
        <v>0.683046748</v>
      </c>
      <c r="C42" s="21">
        <f t="shared" si="15"/>
        <v>0.7322134257</v>
      </c>
      <c r="D42" s="21">
        <f t="shared" si="15"/>
        <v>0.7082909293</v>
      </c>
      <c r="E42" s="22">
        <f t="shared" si="16"/>
        <v>0.7078503676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0.694413238</v>
      </c>
      <c r="C43" s="21">
        <f t="shared" si="17"/>
        <v>0.7023433473</v>
      </c>
      <c r="D43" s="21">
        <f t="shared" si="17"/>
        <v>0.6751166387</v>
      </c>
      <c r="E43" s="22">
        <f t="shared" si="16"/>
        <v>0.690624408</v>
      </c>
      <c r="F43" s="5">
        <f>STDEV(B41:D43)</f>
        <v>0.02023816117</v>
      </c>
      <c r="G43" s="5">
        <f>Max(B41:D43)</f>
        <v>0.7322134257</v>
      </c>
    </row>
    <row r="44">
      <c r="A44" s="1" t="s">
        <v>62</v>
      </c>
      <c r="B44" s="5">
        <f t="shared" ref="B44:D44" si="18">AVERAGE(B41:B43)</f>
        <v>0.6822977932</v>
      </c>
      <c r="C44" s="5">
        <f t="shared" si="18"/>
        <v>0.7030923021</v>
      </c>
      <c r="D44" s="5">
        <f t="shared" si="18"/>
        <v>0.6882453752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0.8505837836</v>
      </c>
      <c r="C48" s="5">
        <f t="shared" ref="C48:D48" si="19">F13</f>
        <v>0.03725515531</v>
      </c>
      <c r="D48" s="5">
        <f t="shared" si="19"/>
        <v>0.8923693316</v>
      </c>
      <c r="E48" s="5">
        <f>G11</f>
        <v>0.7785467128</v>
      </c>
    </row>
    <row r="49">
      <c r="A49" s="1" t="str">
        <f>D16</f>
        <v>825nm</v>
      </c>
      <c r="B49" s="5">
        <f>F26</f>
        <v>0.8567098184</v>
      </c>
      <c r="C49" s="5">
        <f t="shared" ref="C49:D49" si="20">F28</f>
        <v>0.01565967313</v>
      </c>
      <c r="D49" s="5">
        <f t="shared" si="20"/>
        <v>0.886787667</v>
      </c>
      <c r="E49" s="5">
        <f>G26</f>
        <v>0.8376078011</v>
      </c>
    </row>
    <row r="50">
      <c r="A50" s="1" t="str">
        <f>D31</f>
        <v>925nm</v>
      </c>
      <c r="B50" s="5">
        <f>F41</f>
        <v>0.6912118235</v>
      </c>
      <c r="C50" s="5">
        <f t="shared" ref="C50:D50" si="21">F43</f>
        <v>0.02023816117</v>
      </c>
      <c r="D50" s="5">
        <f t="shared" si="21"/>
        <v>0.7322134257</v>
      </c>
      <c r="E50" s="5">
        <f>G41</f>
        <v>0.6694333937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204.5</v>
      </c>
      <c r="H2" s="17">
        <f t="shared" ref="H2:H3" si="1">10^-9</f>
        <v>0.000000001</v>
      </c>
    </row>
    <row r="3">
      <c r="A3" s="1" t="s">
        <v>53</v>
      </c>
      <c r="B3" s="19">
        <v>182.0</v>
      </c>
      <c r="C3" s="19">
        <v>180.0</v>
      </c>
      <c r="D3" s="19">
        <v>182.0</v>
      </c>
      <c r="E3" s="1"/>
      <c r="F3" s="1" t="s">
        <v>54</v>
      </c>
      <c r="G3" s="18">
        <v>0.38</v>
      </c>
      <c r="H3" s="17">
        <f t="shared" si="1"/>
        <v>0.000000001</v>
      </c>
    </row>
    <row r="4">
      <c r="A4" s="1" t="s">
        <v>55</v>
      </c>
      <c r="B4" s="19">
        <v>188.5</v>
      </c>
      <c r="C4" s="19">
        <v>182.0</v>
      </c>
      <c r="D4" s="19">
        <v>178.0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179.0</v>
      </c>
      <c r="C5" s="19">
        <v>181.0</v>
      </c>
      <c r="D5" s="19">
        <v>179.0</v>
      </c>
      <c r="E5" s="6"/>
      <c r="F5" s="6" t="s">
        <v>56</v>
      </c>
      <c r="G5" s="6" t="s">
        <v>56</v>
      </c>
    </row>
    <row r="6">
      <c r="A6" s="13" t="s">
        <v>58</v>
      </c>
      <c r="B6" s="20">
        <v>2.3</v>
      </c>
      <c r="C6" s="20">
        <v>2.2</v>
      </c>
      <c r="D6" s="20">
        <v>1.8</v>
      </c>
      <c r="E6" s="6"/>
      <c r="F6" s="6"/>
      <c r="G6" s="6"/>
      <c r="H6" s="6"/>
    </row>
    <row r="7">
      <c r="A7" s="17">
        <f>10^-9</f>
        <v>0.000000001</v>
      </c>
      <c r="B7" s="20">
        <v>2.6</v>
      </c>
      <c r="C7" s="20">
        <v>2.1</v>
      </c>
      <c r="D7" s="20">
        <v>2.1</v>
      </c>
      <c r="E7" s="6"/>
      <c r="F7" s="6"/>
      <c r="G7" s="6"/>
      <c r="H7" s="6"/>
    </row>
    <row r="8">
      <c r="A8" s="13"/>
      <c r="B8" s="20">
        <v>2.3</v>
      </c>
      <c r="C8" s="20">
        <v>1.8</v>
      </c>
      <c r="D8" s="20">
        <v>1.8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0.8803644915</v>
      </c>
      <c r="C11" s="21">
        <f t="shared" si="2"/>
        <v>0.8710562414</v>
      </c>
      <c r="D11" s="21">
        <f t="shared" si="2"/>
        <v>0.882814031</v>
      </c>
      <c r="E11" s="5">
        <f t="shared" ref="E11:E13" si="4">AVERAGE(B11:D11)</f>
        <v>0.8780782546</v>
      </c>
      <c r="F11" s="5">
        <f>AVERAGE(B11:D13)</f>
        <v>0.8777516494</v>
      </c>
      <c r="G11" s="5">
        <f>MIN(B11:D13)</f>
        <v>0.8617479914</v>
      </c>
    </row>
    <row r="12">
      <c r="A12" s="1" t="s">
        <v>50</v>
      </c>
      <c r="B12" s="21">
        <f t="shared" ref="B12:D12" si="3">(B4*$A$2 - B7*$A$7) / ($G$2*$H$2 - $G$3* $H$3)</f>
        <v>0.9107387811</v>
      </c>
      <c r="C12" s="21">
        <f t="shared" si="3"/>
        <v>0.8813443073</v>
      </c>
      <c r="D12" s="21">
        <f t="shared" si="3"/>
        <v>0.8617479914</v>
      </c>
      <c r="E12" s="5">
        <f t="shared" si="4"/>
        <v>0.8846103599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0.8656672546</v>
      </c>
      <c r="C13" s="21">
        <f t="shared" si="5"/>
        <v>0.877914952</v>
      </c>
      <c r="D13" s="21">
        <f t="shared" si="5"/>
        <v>0.868116794</v>
      </c>
      <c r="E13" s="5">
        <f t="shared" si="4"/>
        <v>0.8705663335</v>
      </c>
      <c r="F13" s="5">
        <f>STDEV(B11:D13)</f>
        <v>0.01446265865</v>
      </c>
      <c r="G13" s="5">
        <f>Max(B11:D13)</f>
        <v>0.9107387811</v>
      </c>
    </row>
    <row r="14">
      <c r="A14" s="1" t="s">
        <v>62</v>
      </c>
      <c r="B14" s="5">
        <f t="shared" ref="B14:D14" si="6">AVERAGE(B11:B13)</f>
        <v>0.8855901757</v>
      </c>
      <c r="C14" s="5">
        <f t="shared" si="6"/>
        <v>0.8767718336</v>
      </c>
      <c r="D14" s="5">
        <f t="shared" si="6"/>
        <v>0.8708929388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687.0</v>
      </c>
      <c r="H17" s="17">
        <f t="shared" ref="H17:H18" si="7">10^-9</f>
        <v>0.000000001</v>
      </c>
    </row>
    <row r="18">
      <c r="A18" s="1" t="s">
        <v>53</v>
      </c>
      <c r="B18" s="19">
        <v>622.0</v>
      </c>
      <c r="C18" s="19">
        <v>614.0</v>
      </c>
      <c r="D18" s="19">
        <v>620.0</v>
      </c>
      <c r="E18" s="1"/>
      <c r="F18" s="1" t="s">
        <v>54</v>
      </c>
      <c r="G18" s="18">
        <v>0.35</v>
      </c>
      <c r="H18" s="17">
        <f t="shared" si="7"/>
        <v>0.000000001</v>
      </c>
    </row>
    <row r="19">
      <c r="A19" s="1" t="s">
        <v>55</v>
      </c>
      <c r="B19" s="19">
        <v>597.0</v>
      </c>
      <c r="C19" s="19">
        <v>614.0</v>
      </c>
      <c r="D19" s="19">
        <v>619.0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606.0</v>
      </c>
      <c r="C20" s="19">
        <v>600.0</v>
      </c>
      <c r="D20" s="19">
        <v>611.0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2.3</v>
      </c>
      <c r="C21" s="20">
        <v>2.0</v>
      </c>
      <c r="D21" s="20">
        <v>2.0</v>
      </c>
      <c r="E21" s="6"/>
      <c r="F21" s="6"/>
      <c r="G21" s="6"/>
      <c r="H21" s="6"/>
    </row>
    <row r="22">
      <c r="A22" s="17">
        <f>10^-9</f>
        <v>0.000000001</v>
      </c>
      <c r="B22" s="20">
        <v>1.9</v>
      </c>
      <c r="C22" s="20">
        <v>1.6</v>
      </c>
      <c r="D22" s="20">
        <v>1.8</v>
      </c>
      <c r="E22" s="6"/>
      <c r="F22" s="6"/>
      <c r="G22" s="6"/>
      <c r="H22" s="6"/>
    </row>
    <row r="23">
      <c r="A23" s="13"/>
      <c r="B23" s="20">
        <v>1.9</v>
      </c>
      <c r="C23" s="20">
        <v>1.8</v>
      </c>
      <c r="D23" s="20">
        <v>1.6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0.9024976334</v>
      </c>
      <c r="C26" s="21">
        <f t="shared" si="8"/>
        <v>0.891283769</v>
      </c>
      <c r="D26" s="21">
        <f t="shared" si="8"/>
        <v>0.9000218452</v>
      </c>
      <c r="E26" s="5">
        <f t="shared" ref="E26:E28" si="10">AVERAGE(B26:D26)</f>
        <v>0.8979344159</v>
      </c>
      <c r="F26" s="5">
        <f>AVERAGE(B26:D28)</f>
        <v>0.8877399937</v>
      </c>
      <c r="G26" s="5">
        <f>MIN(B26:D28)</f>
        <v>0.8666715212</v>
      </c>
    </row>
    <row r="27">
      <c r="A27" s="1" t="s">
        <v>50</v>
      </c>
      <c r="B27" s="21">
        <f t="shared" ref="B27:D27" si="9">(B19*$A$2 - B22*$A$7) / ($G$17*$H$2 - $G$18* $H$3)</f>
        <v>0.8666715212</v>
      </c>
      <c r="C27" s="21">
        <f t="shared" si="9"/>
        <v>0.8918663074</v>
      </c>
      <c r="D27" s="21">
        <f t="shared" si="9"/>
        <v>0.8988567684</v>
      </c>
      <c r="E27" s="22">
        <f t="shared" si="10"/>
        <v>0.885798199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0.8797786354</v>
      </c>
      <c r="C28" s="21">
        <f t="shared" si="11"/>
        <v>0.8711861938</v>
      </c>
      <c r="D28" s="21">
        <f t="shared" si="11"/>
        <v>0.8874972694</v>
      </c>
      <c r="E28" s="22">
        <f t="shared" si="10"/>
        <v>0.8794873662</v>
      </c>
      <c r="F28" s="5">
        <f>STDEV(B26:D28)</f>
        <v>0.01276298486</v>
      </c>
      <c r="G28" s="5">
        <f>Max(B26:D28)</f>
        <v>0.9024976334</v>
      </c>
    </row>
    <row r="29">
      <c r="A29" s="1" t="s">
        <v>62</v>
      </c>
      <c r="B29" s="5">
        <f t="shared" ref="B29:D29" si="12">AVERAGE(B26:B28)</f>
        <v>0.8829825967</v>
      </c>
      <c r="C29" s="5">
        <f t="shared" si="12"/>
        <v>0.8847787568</v>
      </c>
      <c r="D29" s="5">
        <f t="shared" si="12"/>
        <v>0.8954586276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741.0</v>
      </c>
      <c r="H32" s="17">
        <f t="shared" ref="H32:H33" si="13">10^-9</f>
        <v>0.000000001</v>
      </c>
    </row>
    <row r="33">
      <c r="A33" s="1" t="s">
        <v>53</v>
      </c>
      <c r="B33" s="19">
        <v>551.0</v>
      </c>
      <c r="C33" s="19">
        <v>540.0</v>
      </c>
      <c r="D33" s="19">
        <v>546.0</v>
      </c>
      <c r="E33" s="1"/>
      <c r="F33" s="1" t="s">
        <v>54</v>
      </c>
      <c r="G33" s="18">
        <v>0.31</v>
      </c>
      <c r="H33" s="17">
        <f t="shared" si="13"/>
        <v>0.000000001</v>
      </c>
    </row>
    <row r="34">
      <c r="A34" s="1" t="s">
        <v>55</v>
      </c>
      <c r="B34" s="19">
        <v>519.0</v>
      </c>
      <c r="C34" s="19">
        <v>531.0</v>
      </c>
      <c r="D34" s="19">
        <v>543.0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527.0</v>
      </c>
      <c r="C35" s="19">
        <v>511.0</v>
      </c>
      <c r="D35" s="19">
        <v>530.0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1.6</v>
      </c>
      <c r="C36" s="20">
        <v>1.8</v>
      </c>
      <c r="D36" s="20">
        <v>1.6</v>
      </c>
      <c r="E36" s="6"/>
      <c r="F36" s="6"/>
      <c r="G36" s="6"/>
      <c r="H36" s="6"/>
    </row>
    <row r="37">
      <c r="A37" s="17">
        <f>10^-9</f>
        <v>0.000000001</v>
      </c>
      <c r="B37" s="20">
        <v>1.7</v>
      </c>
      <c r="C37" s="20">
        <v>1.6</v>
      </c>
      <c r="D37" s="20">
        <v>1.7</v>
      </c>
      <c r="E37" s="6"/>
      <c r="F37" s="6"/>
      <c r="G37" s="6"/>
      <c r="H37" s="6"/>
    </row>
    <row r="38">
      <c r="A38" s="13"/>
      <c r="B38" s="20">
        <v>1.7</v>
      </c>
      <c r="C38" s="20">
        <v>1.5</v>
      </c>
      <c r="D38" s="20">
        <v>1.4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0.7417408092</v>
      </c>
      <c r="C41" s="21">
        <f t="shared" si="14"/>
        <v>0.7266197735</v>
      </c>
      <c r="D41" s="21">
        <f t="shared" si="14"/>
        <v>0.7349903468</v>
      </c>
      <c r="E41" s="5">
        <f t="shared" ref="E41:E43" si="16">AVERAGE(B41:D41)</f>
        <v>0.7344503098</v>
      </c>
      <c r="F41" s="5">
        <f>AVERAGE(B41:D43)</f>
        <v>0.7175591528</v>
      </c>
      <c r="G41" s="5">
        <f>MIN(B41:D43)</f>
        <v>0.6878721192</v>
      </c>
    </row>
    <row r="42">
      <c r="A42" s="1" t="s">
        <v>50</v>
      </c>
      <c r="B42" s="21">
        <f t="shared" ref="B42:D42" si="15">(B34*$A$2 - B37*$A$7) / ($G$32*$H$2 - $G$33* $H$3)</f>
        <v>0.6984028406</v>
      </c>
      <c r="C42" s="21">
        <f t="shared" si="15"/>
        <v>0.7147389596</v>
      </c>
      <c r="D42" s="21">
        <f t="shared" si="15"/>
        <v>0.7308050601</v>
      </c>
      <c r="E42" s="22">
        <f t="shared" si="16"/>
        <v>0.7146489535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0.7092035804</v>
      </c>
      <c r="C43" s="21">
        <f t="shared" si="17"/>
        <v>0.6878721192</v>
      </c>
      <c r="D43" s="21">
        <f t="shared" si="17"/>
        <v>0.7136588856</v>
      </c>
      <c r="E43" s="22">
        <f t="shared" si="16"/>
        <v>0.7035781951</v>
      </c>
      <c r="F43" s="5">
        <f>STDEV(B41:D43)</f>
        <v>0.0176331129</v>
      </c>
      <c r="G43" s="5">
        <f>Max(B41:D43)</f>
        <v>0.7417408092</v>
      </c>
    </row>
    <row r="44">
      <c r="A44" s="1" t="s">
        <v>62</v>
      </c>
      <c r="B44" s="5">
        <f t="shared" ref="B44:D44" si="18">AVERAGE(B41:B43)</f>
        <v>0.7164490768</v>
      </c>
      <c r="C44" s="5">
        <f t="shared" si="18"/>
        <v>0.7097436174</v>
      </c>
      <c r="D44" s="5">
        <f t="shared" si="18"/>
        <v>0.7264847642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0.8777516494</v>
      </c>
      <c r="C48" s="5">
        <f t="shared" ref="C48:D48" si="19">F13</f>
        <v>0.01446265865</v>
      </c>
      <c r="D48" s="5">
        <f t="shared" si="19"/>
        <v>0.9107387811</v>
      </c>
      <c r="E48" s="5">
        <f>G11</f>
        <v>0.8617479914</v>
      </c>
    </row>
    <row r="49">
      <c r="A49" s="1" t="str">
        <f>D16</f>
        <v>825nm</v>
      </c>
      <c r="B49" s="5">
        <f>F26</f>
        <v>0.8877399937</v>
      </c>
      <c r="C49" s="5">
        <f t="shared" ref="C49:D49" si="20">F28</f>
        <v>0.01276298486</v>
      </c>
      <c r="D49" s="5">
        <f t="shared" si="20"/>
        <v>0.9024976334</v>
      </c>
      <c r="E49" s="5">
        <f>G26</f>
        <v>0.8666715212</v>
      </c>
    </row>
    <row r="50">
      <c r="A50" s="1" t="str">
        <f>D31</f>
        <v>925nm</v>
      </c>
      <c r="B50" s="5">
        <f>F41</f>
        <v>0.7175591528</v>
      </c>
      <c r="C50" s="5">
        <f t="shared" ref="C50:D50" si="21">F43</f>
        <v>0.0176331129</v>
      </c>
      <c r="D50" s="5">
        <f t="shared" si="21"/>
        <v>0.7417408092</v>
      </c>
      <c r="E50" s="5">
        <f>G41</f>
        <v>0.6878721192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43"/>
    <col customWidth="1" min="3" max="3" width="13.57"/>
    <col customWidth="1" min="4" max="4" width="16.0"/>
    <col customWidth="1" min="5" max="5" width="17.14"/>
    <col customWidth="1" min="6" max="6" width="8.86"/>
    <col customWidth="1" min="7" max="7" width="10.14"/>
  </cols>
  <sheetData>
    <row r="1">
      <c r="A1" s="1" t="s">
        <v>6</v>
      </c>
      <c r="B1" s="6">
        <v>18.0</v>
      </c>
      <c r="C1" s="6"/>
      <c r="D1" s="6"/>
      <c r="E1" s="6"/>
      <c r="F1" s="6"/>
      <c r="G1" s="8"/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</row>
    <row r="3">
      <c r="A3" s="1">
        <v>700.0</v>
      </c>
      <c r="B3" s="9">
        <v>175.0</v>
      </c>
      <c r="C3" s="9">
        <v>1.9</v>
      </c>
      <c r="D3" s="9">
        <v>220.0</v>
      </c>
      <c r="E3" s="9">
        <v>0.8</v>
      </c>
      <c r="F3" s="10">
        <f>1*10^-9</f>
        <v>0.000000001</v>
      </c>
      <c r="G3" s="11">
        <f t="shared" ref="G3:G5" si="1">(B3*$F$3-C3*$F$3)/($F$3*D3-E3*$F$3)</f>
        <v>0.789689781</v>
      </c>
    </row>
    <row r="4">
      <c r="A4" s="1">
        <v>825.0</v>
      </c>
      <c r="B4" s="9">
        <v>444.0</v>
      </c>
      <c r="C4" s="9">
        <v>1.7</v>
      </c>
      <c r="D4" s="9">
        <v>709.0</v>
      </c>
      <c r="E4" s="9">
        <v>0.85</v>
      </c>
      <c r="G4" s="11">
        <f t="shared" si="1"/>
        <v>0.6245851868</v>
      </c>
    </row>
    <row r="5">
      <c r="A5" s="1">
        <v>925.0</v>
      </c>
      <c r="B5" s="9">
        <v>308.0</v>
      </c>
      <c r="C5" s="9">
        <v>1.8</v>
      </c>
      <c r="D5" s="9">
        <v>781.0</v>
      </c>
      <c r="E5" s="9">
        <v>0.9</v>
      </c>
      <c r="G5" s="11">
        <f t="shared" si="1"/>
        <v>0.3925137803</v>
      </c>
    </row>
    <row r="6">
      <c r="G6" s="8"/>
    </row>
    <row r="7">
      <c r="A7" s="1" t="s">
        <v>6</v>
      </c>
      <c r="B7" s="6">
        <v>20.0</v>
      </c>
      <c r="C7" s="6"/>
      <c r="D7" s="6"/>
      <c r="E7" s="6"/>
      <c r="F7" s="6"/>
      <c r="G7" s="8"/>
    </row>
    <row r="8">
      <c r="A8" s="1" t="s">
        <v>38</v>
      </c>
      <c r="B8" s="1" t="s">
        <v>39</v>
      </c>
      <c r="C8" s="1" t="s">
        <v>40</v>
      </c>
      <c r="D8" s="1" t="s">
        <v>41</v>
      </c>
      <c r="E8" s="1" t="s">
        <v>42</v>
      </c>
      <c r="F8" s="1" t="s">
        <v>43</v>
      </c>
      <c r="G8" s="1" t="s">
        <v>44</v>
      </c>
    </row>
    <row r="9">
      <c r="A9" s="1">
        <v>700.0</v>
      </c>
      <c r="B9" s="9">
        <v>182.0</v>
      </c>
      <c r="C9" s="9">
        <v>2.1</v>
      </c>
      <c r="D9" s="9">
        <v>221.0</v>
      </c>
      <c r="E9" s="9">
        <v>0.42</v>
      </c>
      <c r="F9" s="10">
        <f>1*10^-9</f>
        <v>0.000000001</v>
      </c>
      <c r="G9" s="11">
        <f t="shared" ref="G9:G11" si="2">(B9*$F$3-C9*$F$3)/($F$3*D9-E9*$F$3)</f>
        <v>0.8155771149</v>
      </c>
    </row>
    <row r="10">
      <c r="A10" s="1">
        <v>825.0</v>
      </c>
      <c r="B10" s="9">
        <v>509.0</v>
      </c>
      <c r="C10" s="9">
        <v>2.4</v>
      </c>
      <c r="D10" s="9">
        <v>711.0</v>
      </c>
      <c r="E10" s="9">
        <v>0.85</v>
      </c>
      <c r="G10" s="11">
        <f t="shared" si="2"/>
        <v>0.7133704147</v>
      </c>
    </row>
    <row r="11">
      <c r="A11" s="1">
        <v>925.0</v>
      </c>
      <c r="B11" s="9">
        <v>376.0</v>
      </c>
      <c r="C11" s="9">
        <v>1.7</v>
      </c>
      <c r="D11" s="9">
        <v>753.0</v>
      </c>
      <c r="E11" s="9">
        <v>0.85</v>
      </c>
      <c r="G11" s="11">
        <f t="shared" si="2"/>
        <v>0.4976400984</v>
      </c>
    </row>
    <row r="12">
      <c r="G12" s="8"/>
    </row>
    <row r="13">
      <c r="A13" s="1" t="s">
        <v>6</v>
      </c>
      <c r="B13" s="6">
        <v>22.0</v>
      </c>
      <c r="C13" s="6"/>
      <c r="D13" s="6"/>
      <c r="E13" s="6"/>
      <c r="F13" s="6"/>
      <c r="G13" s="8"/>
    </row>
    <row r="14">
      <c r="A14" s="1" t="s">
        <v>38</v>
      </c>
      <c r="B14" s="1" t="s">
        <v>39</v>
      </c>
      <c r="C14" s="1" t="s">
        <v>40</v>
      </c>
      <c r="D14" s="1" t="s">
        <v>41</v>
      </c>
      <c r="E14" s="1" t="s">
        <v>42</v>
      </c>
      <c r="F14" s="1" t="s">
        <v>43</v>
      </c>
      <c r="G14" s="1" t="s">
        <v>44</v>
      </c>
    </row>
    <row r="15">
      <c r="A15" s="1">
        <v>700.0</v>
      </c>
      <c r="B15" s="9">
        <v>196.0</v>
      </c>
      <c r="C15" s="9">
        <v>3.8</v>
      </c>
      <c r="D15" s="9">
        <v>222.0</v>
      </c>
      <c r="E15" s="9">
        <v>0.34</v>
      </c>
      <c r="F15" s="10">
        <f>1*10^-9</f>
        <v>0.000000001</v>
      </c>
      <c r="G15" s="11">
        <f t="shared" ref="G15:G17" si="3">(B15*$F$3-C15*$F$3)/($F$3*D15-E15*$F$3)</f>
        <v>0.8670937472</v>
      </c>
    </row>
    <row r="16">
      <c r="A16" s="1">
        <v>825.0</v>
      </c>
      <c r="B16" s="9">
        <v>576.0</v>
      </c>
      <c r="C16" s="9">
        <v>1.3</v>
      </c>
      <c r="D16" s="9">
        <v>714.0</v>
      </c>
      <c r="E16" s="9">
        <v>0.37</v>
      </c>
      <c r="G16" s="11">
        <f t="shared" si="3"/>
        <v>0.8053192831</v>
      </c>
    </row>
    <row r="17">
      <c r="A17" s="1">
        <v>925.0</v>
      </c>
      <c r="B17" s="9">
        <v>458.0</v>
      </c>
      <c r="C17" s="9">
        <v>2.5</v>
      </c>
      <c r="D17" s="9">
        <v>755.0</v>
      </c>
      <c r="E17" s="9">
        <v>0.4</v>
      </c>
      <c r="G17" s="11">
        <f t="shared" si="3"/>
        <v>0.6036310628</v>
      </c>
    </row>
    <row r="18">
      <c r="G18" s="8"/>
    </row>
    <row r="19">
      <c r="A19" s="1" t="s">
        <v>6</v>
      </c>
      <c r="B19" s="6">
        <v>24.0</v>
      </c>
      <c r="C19" s="6"/>
      <c r="D19" s="6"/>
      <c r="E19" s="6"/>
      <c r="F19" s="6"/>
      <c r="G19" s="8"/>
    </row>
    <row r="20">
      <c r="A20" s="1" t="s">
        <v>38</v>
      </c>
      <c r="B20" s="1" t="s">
        <v>39</v>
      </c>
      <c r="C20" s="1" t="s">
        <v>40</v>
      </c>
      <c r="D20" s="1" t="s">
        <v>41</v>
      </c>
      <c r="E20" s="1" t="s">
        <v>42</v>
      </c>
      <c r="F20" s="1" t="s">
        <v>43</v>
      </c>
      <c r="G20" s="1" t="s">
        <v>44</v>
      </c>
    </row>
    <row r="21">
      <c r="A21" s="1">
        <v>700.0</v>
      </c>
      <c r="B21" s="9">
        <v>190.0</v>
      </c>
      <c r="C21" s="9">
        <v>1.8</v>
      </c>
      <c r="D21" s="9">
        <v>221.0</v>
      </c>
      <c r="E21" s="9">
        <v>0.7</v>
      </c>
      <c r="F21" s="10">
        <f>1*10^-9</f>
        <v>0.000000001</v>
      </c>
      <c r="G21" s="11">
        <f t="shared" ref="G21:G23" si="4">(B21*$F$3-C21*$F$3)/($F$3*D21-E21*$F$3)</f>
        <v>0.8542896051</v>
      </c>
    </row>
    <row r="22">
      <c r="A22" s="1">
        <v>825.0</v>
      </c>
      <c r="B22" s="9">
        <v>630.0</v>
      </c>
      <c r="C22" s="9">
        <v>1.9</v>
      </c>
      <c r="D22" s="9">
        <v>711.0</v>
      </c>
      <c r="E22" s="9">
        <v>0.75</v>
      </c>
      <c r="G22" s="11">
        <f t="shared" si="4"/>
        <v>0.8843365012</v>
      </c>
    </row>
    <row r="23">
      <c r="A23" s="1">
        <v>925.0</v>
      </c>
      <c r="B23" s="9">
        <v>544.5</v>
      </c>
      <c r="C23" s="9">
        <v>1.5</v>
      </c>
      <c r="D23" s="9">
        <v>749.0</v>
      </c>
      <c r="E23" s="9">
        <v>0.85</v>
      </c>
      <c r="G23" s="11">
        <f t="shared" si="4"/>
        <v>0.7257902827</v>
      </c>
    </row>
    <row r="24">
      <c r="G24" s="8"/>
    </row>
    <row r="25">
      <c r="A25" s="1" t="s">
        <v>6</v>
      </c>
      <c r="B25" s="6">
        <v>26.0</v>
      </c>
      <c r="C25" s="6"/>
      <c r="D25" s="6"/>
      <c r="E25" s="6"/>
      <c r="F25" s="6"/>
      <c r="G25" s="8"/>
    </row>
    <row r="26">
      <c r="A26" s="1" t="s">
        <v>38</v>
      </c>
      <c r="B26" s="1" t="s">
        <v>39</v>
      </c>
      <c r="C26" s="1" t="s">
        <v>40</v>
      </c>
      <c r="D26" s="1" t="s">
        <v>41</v>
      </c>
      <c r="E26" s="1" t="s">
        <v>42</v>
      </c>
      <c r="F26" s="1" t="s">
        <v>43</v>
      </c>
      <c r="G26" s="1" t="s">
        <v>44</v>
      </c>
    </row>
    <row r="27">
      <c r="A27" s="1">
        <v>700.0</v>
      </c>
      <c r="B27" s="9">
        <v>190.0</v>
      </c>
      <c r="C27" s="9">
        <v>1.8</v>
      </c>
      <c r="D27" s="9">
        <v>220.5</v>
      </c>
      <c r="E27" s="9">
        <v>0.73</v>
      </c>
      <c r="F27" s="10">
        <f>1*10^-9</f>
        <v>0.000000001</v>
      </c>
      <c r="G27" s="11">
        <f t="shared" ref="G27:G29" si="5">(B27*$F$3-C27*$F$3)/($F$3*D27-E27*$F$3)</f>
        <v>0.8563498203</v>
      </c>
    </row>
    <row r="28">
      <c r="A28" s="1">
        <v>825.0</v>
      </c>
      <c r="B28" s="9">
        <v>631.0</v>
      </c>
      <c r="C28" s="9">
        <v>1.5</v>
      </c>
      <c r="D28" s="9">
        <v>709.0</v>
      </c>
      <c r="E28" s="9">
        <v>0.75</v>
      </c>
      <c r="G28" s="11">
        <f t="shared" si="5"/>
        <v>0.8888104483</v>
      </c>
    </row>
    <row r="29">
      <c r="A29" s="1">
        <v>925.0</v>
      </c>
      <c r="B29" s="9">
        <v>545.0</v>
      </c>
      <c r="C29" s="9">
        <v>1.6</v>
      </c>
      <c r="D29" s="9">
        <v>755.0</v>
      </c>
      <c r="E29" s="9">
        <v>0.88</v>
      </c>
      <c r="G29" s="11">
        <f t="shared" si="5"/>
        <v>0.7205749748</v>
      </c>
    </row>
    <row r="30">
      <c r="G30" s="8"/>
    </row>
    <row r="31">
      <c r="G31" s="8"/>
    </row>
    <row r="32">
      <c r="A32" s="12" t="s">
        <v>6</v>
      </c>
      <c r="G32" s="8"/>
    </row>
    <row r="33">
      <c r="A33" s="13" t="s">
        <v>1</v>
      </c>
      <c r="B33" s="1">
        <v>18.0</v>
      </c>
      <c r="C33" s="1">
        <v>20.0</v>
      </c>
      <c r="D33" s="1">
        <v>22.0</v>
      </c>
      <c r="E33" s="1">
        <v>24.0</v>
      </c>
      <c r="F33" s="1">
        <v>26.0</v>
      </c>
      <c r="G33" s="8"/>
    </row>
    <row r="34">
      <c r="A34" s="1">
        <v>700.0</v>
      </c>
      <c r="B34" s="5">
        <f t="shared" ref="B34:B36" si="6">G3</f>
        <v>0.789689781</v>
      </c>
      <c r="C34" s="5">
        <f t="shared" ref="C34:C36" si="7">G9</f>
        <v>0.8155771149</v>
      </c>
      <c r="D34" s="5">
        <f t="shared" ref="D34:D36" si="8">G15</f>
        <v>0.8670937472</v>
      </c>
      <c r="E34" s="5">
        <f t="shared" ref="E34:E36" si="9">G21</f>
        <v>0.8542896051</v>
      </c>
      <c r="F34" s="5">
        <f t="shared" ref="F34:F36" si="10">G27</f>
        <v>0.8563498203</v>
      </c>
      <c r="G34" s="8"/>
    </row>
    <row r="35">
      <c r="A35" s="1">
        <v>825.0</v>
      </c>
      <c r="B35" s="5">
        <f t="shared" si="6"/>
        <v>0.6245851868</v>
      </c>
      <c r="C35" s="5">
        <f t="shared" si="7"/>
        <v>0.7133704147</v>
      </c>
      <c r="D35" s="5">
        <f t="shared" si="8"/>
        <v>0.8053192831</v>
      </c>
      <c r="E35" s="5">
        <f t="shared" si="9"/>
        <v>0.8843365012</v>
      </c>
      <c r="F35" s="5">
        <f t="shared" si="10"/>
        <v>0.8888104483</v>
      </c>
      <c r="G35" s="8"/>
    </row>
    <row r="36">
      <c r="A36" s="1">
        <v>925.0</v>
      </c>
      <c r="B36" s="5">
        <f t="shared" si="6"/>
        <v>0.3925137803</v>
      </c>
      <c r="C36" s="5">
        <f t="shared" si="7"/>
        <v>0.4976400984</v>
      </c>
      <c r="D36" s="5">
        <f t="shared" si="8"/>
        <v>0.6036310628</v>
      </c>
      <c r="E36" s="5">
        <f t="shared" si="9"/>
        <v>0.7257902827</v>
      </c>
      <c r="F36" s="5">
        <f t="shared" si="10"/>
        <v>0.7205749748</v>
      </c>
      <c r="G36" s="8"/>
    </row>
    <row r="37">
      <c r="A37" s="8"/>
      <c r="G37" s="8"/>
    </row>
    <row r="38">
      <c r="A38" s="8"/>
      <c r="G38" s="8"/>
    </row>
    <row r="39">
      <c r="G39" s="8"/>
    </row>
    <row r="40">
      <c r="G40" s="8"/>
    </row>
    <row r="41">
      <c r="G41" s="8"/>
    </row>
    <row r="42">
      <c r="G42" s="8"/>
    </row>
    <row r="43">
      <c r="G43" s="8"/>
    </row>
    <row r="44">
      <c r="G44" s="8"/>
    </row>
    <row r="45">
      <c r="G45" s="8"/>
    </row>
    <row r="46">
      <c r="G46" s="8"/>
    </row>
    <row r="47">
      <c r="G47" s="8"/>
    </row>
    <row r="48">
      <c r="G48" s="8"/>
    </row>
    <row r="49">
      <c r="G49" s="8"/>
    </row>
    <row r="50">
      <c r="G50" s="8"/>
    </row>
    <row r="51">
      <c r="G51" s="8"/>
    </row>
    <row r="52">
      <c r="G52" s="8"/>
    </row>
    <row r="53">
      <c r="G53" s="8"/>
    </row>
    <row r="54">
      <c r="G54" s="8"/>
    </row>
    <row r="55">
      <c r="G55" s="8"/>
    </row>
    <row r="56">
      <c r="G56" s="8"/>
    </row>
    <row r="57">
      <c r="G57" s="8"/>
    </row>
    <row r="58">
      <c r="G58" s="8"/>
    </row>
    <row r="59">
      <c r="G59" s="8"/>
    </row>
    <row r="60">
      <c r="G60" s="8"/>
    </row>
    <row r="61">
      <c r="G61" s="8"/>
    </row>
    <row r="62">
      <c r="G62" s="8"/>
    </row>
    <row r="63">
      <c r="G63" s="8"/>
    </row>
    <row r="64">
      <c r="G64" s="8"/>
    </row>
    <row r="65">
      <c r="G65" s="8"/>
    </row>
    <row r="66">
      <c r="G66" s="8"/>
    </row>
    <row r="67">
      <c r="G67" s="8"/>
    </row>
    <row r="68">
      <c r="G68" s="8"/>
    </row>
    <row r="69">
      <c r="G69" s="8"/>
    </row>
    <row r="70">
      <c r="G70" s="8"/>
    </row>
    <row r="71">
      <c r="G71" s="8"/>
    </row>
    <row r="72">
      <c r="G72" s="8"/>
    </row>
    <row r="73">
      <c r="G73" s="8"/>
    </row>
    <row r="74">
      <c r="G74" s="8"/>
    </row>
    <row r="75">
      <c r="G75" s="8"/>
    </row>
    <row r="76">
      <c r="G76" s="8"/>
    </row>
    <row r="77">
      <c r="G77" s="8"/>
    </row>
    <row r="78">
      <c r="G78" s="8"/>
    </row>
    <row r="79">
      <c r="G79" s="8"/>
    </row>
    <row r="80">
      <c r="G80" s="8"/>
    </row>
    <row r="81">
      <c r="G81" s="8"/>
    </row>
    <row r="82">
      <c r="G82" s="8"/>
    </row>
    <row r="83">
      <c r="G83" s="8"/>
    </row>
    <row r="84">
      <c r="G84" s="8"/>
    </row>
    <row r="85">
      <c r="G85" s="8"/>
    </row>
    <row r="86">
      <c r="G86" s="8"/>
    </row>
    <row r="87">
      <c r="G87" s="8"/>
    </row>
    <row r="88">
      <c r="G88" s="8"/>
    </row>
    <row r="89">
      <c r="G89" s="8"/>
    </row>
    <row r="90">
      <c r="G90" s="8"/>
    </row>
    <row r="91">
      <c r="G91" s="8"/>
    </row>
    <row r="92">
      <c r="G92" s="8"/>
    </row>
    <row r="93">
      <c r="G93" s="8"/>
    </row>
    <row r="94">
      <c r="G94" s="8"/>
    </row>
    <row r="95">
      <c r="G95" s="8"/>
    </row>
    <row r="96">
      <c r="G96" s="8"/>
    </row>
    <row r="97">
      <c r="G97" s="8"/>
    </row>
    <row r="98">
      <c r="G98" s="8"/>
    </row>
    <row r="99">
      <c r="G99" s="8"/>
    </row>
    <row r="100">
      <c r="G100" s="8"/>
    </row>
    <row r="101">
      <c r="G101" s="8"/>
    </row>
    <row r="102">
      <c r="G102" s="8"/>
    </row>
    <row r="103">
      <c r="G103" s="8"/>
    </row>
    <row r="104">
      <c r="G104" s="8"/>
    </row>
    <row r="105">
      <c r="G105" s="8"/>
    </row>
    <row r="106">
      <c r="G106" s="8"/>
    </row>
    <row r="107">
      <c r="G107" s="8"/>
    </row>
    <row r="108">
      <c r="G108" s="8"/>
    </row>
    <row r="109">
      <c r="G109" s="8"/>
    </row>
    <row r="110">
      <c r="G110" s="8"/>
    </row>
    <row r="111">
      <c r="G111" s="8"/>
    </row>
    <row r="112">
      <c r="G112" s="8"/>
    </row>
    <row r="113">
      <c r="G113" s="8"/>
    </row>
    <row r="114">
      <c r="G114" s="8"/>
    </row>
    <row r="115">
      <c r="G115" s="8"/>
    </row>
    <row r="116">
      <c r="G116" s="8"/>
    </row>
    <row r="117">
      <c r="G117" s="8"/>
    </row>
    <row r="118">
      <c r="G118" s="8"/>
    </row>
    <row r="119">
      <c r="G119" s="8"/>
    </row>
    <row r="120">
      <c r="G120" s="8"/>
    </row>
    <row r="121">
      <c r="G121" s="8"/>
    </row>
    <row r="122">
      <c r="G122" s="8"/>
    </row>
    <row r="123">
      <c r="G123" s="8"/>
    </row>
    <row r="124">
      <c r="G124" s="8"/>
    </row>
    <row r="125">
      <c r="G125" s="8"/>
    </row>
    <row r="126">
      <c r="G126" s="8"/>
    </row>
    <row r="127">
      <c r="G127" s="8"/>
    </row>
    <row r="128">
      <c r="G128" s="8"/>
    </row>
    <row r="129">
      <c r="G129" s="8"/>
    </row>
    <row r="130">
      <c r="G130" s="8"/>
    </row>
    <row r="131">
      <c r="G131" s="8"/>
    </row>
    <row r="132">
      <c r="G132" s="8"/>
    </row>
    <row r="133">
      <c r="G133" s="8"/>
    </row>
    <row r="134">
      <c r="G134" s="8"/>
    </row>
    <row r="135">
      <c r="G135" s="8"/>
    </row>
    <row r="136">
      <c r="G136" s="8"/>
    </row>
    <row r="137">
      <c r="G137" s="8"/>
    </row>
    <row r="138">
      <c r="G138" s="8"/>
    </row>
    <row r="139">
      <c r="G139" s="8"/>
    </row>
    <row r="140">
      <c r="G140" s="8"/>
    </row>
    <row r="141">
      <c r="G141" s="8"/>
    </row>
    <row r="142">
      <c r="G142" s="8"/>
    </row>
    <row r="143">
      <c r="G143" s="8"/>
    </row>
    <row r="144">
      <c r="G144" s="8"/>
    </row>
    <row r="145">
      <c r="G145" s="8"/>
    </row>
    <row r="146">
      <c r="G146" s="8"/>
    </row>
    <row r="147">
      <c r="G147" s="8"/>
    </row>
    <row r="148">
      <c r="G148" s="8"/>
    </row>
    <row r="149">
      <c r="G149" s="8"/>
    </row>
    <row r="150">
      <c r="G150" s="8"/>
    </row>
    <row r="151">
      <c r="G151" s="8"/>
    </row>
    <row r="152">
      <c r="G152" s="8"/>
    </row>
    <row r="153">
      <c r="G153" s="8"/>
    </row>
    <row r="154">
      <c r="G154" s="8"/>
    </row>
    <row r="155">
      <c r="G155" s="8"/>
    </row>
    <row r="156">
      <c r="G156" s="8"/>
    </row>
    <row r="157">
      <c r="G157" s="8"/>
    </row>
    <row r="158">
      <c r="G158" s="8"/>
    </row>
    <row r="159">
      <c r="G159" s="8"/>
    </row>
    <row r="160">
      <c r="G160" s="8"/>
    </row>
    <row r="161">
      <c r="G161" s="8"/>
    </row>
    <row r="162">
      <c r="G162" s="8"/>
    </row>
    <row r="163">
      <c r="G163" s="8"/>
    </row>
    <row r="164">
      <c r="G164" s="8"/>
    </row>
    <row r="165">
      <c r="G165" s="8"/>
    </row>
    <row r="166">
      <c r="G166" s="8"/>
    </row>
    <row r="167">
      <c r="G167" s="8"/>
    </row>
    <row r="168">
      <c r="G168" s="8"/>
    </row>
    <row r="169">
      <c r="G169" s="8"/>
    </row>
    <row r="170">
      <c r="G170" s="8"/>
    </row>
    <row r="171">
      <c r="G171" s="8"/>
    </row>
    <row r="172">
      <c r="G172" s="8"/>
    </row>
    <row r="173">
      <c r="G173" s="8"/>
    </row>
    <row r="174">
      <c r="G174" s="8"/>
    </row>
    <row r="175">
      <c r="G175" s="8"/>
    </row>
    <row r="176">
      <c r="G176" s="8"/>
    </row>
    <row r="177">
      <c r="G177" s="8"/>
    </row>
    <row r="178">
      <c r="G178" s="8"/>
    </row>
    <row r="179">
      <c r="G179" s="8"/>
    </row>
    <row r="180">
      <c r="G180" s="8"/>
    </row>
    <row r="181">
      <c r="G181" s="8"/>
    </row>
    <row r="182">
      <c r="G182" s="8"/>
    </row>
    <row r="183">
      <c r="G183" s="8"/>
    </row>
    <row r="184">
      <c r="G184" s="8"/>
    </row>
    <row r="185">
      <c r="G185" s="8"/>
    </row>
    <row r="186">
      <c r="G186" s="8"/>
    </row>
    <row r="187">
      <c r="G187" s="8"/>
    </row>
    <row r="188">
      <c r="G188" s="8"/>
    </row>
    <row r="189">
      <c r="G189" s="8"/>
    </row>
    <row r="190">
      <c r="G190" s="8"/>
    </row>
    <row r="191">
      <c r="G191" s="8"/>
    </row>
    <row r="192">
      <c r="G192" s="8"/>
    </row>
    <row r="193">
      <c r="G193" s="8"/>
    </row>
    <row r="194">
      <c r="G194" s="8"/>
    </row>
    <row r="195">
      <c r="G195" s="8"/>
    </row>
    <row r="196">
      <c r="G196" s="8"/>
    </row>
    <row r="197">
      <c r="G197" s="8"/>
    </row>
    <row r="198">
      <c r="G198" s="8"/>
    </row>
    <row r="199">
      <c r="G199" s="8"/>
    </row>
    <row r="200">
      <c r="G200" s="8"/>
    </row>
    <row r="201">
      <c r="G201" s="8"/>
    </row>
    <row r="202">
      <c r="G202" s="8"/>
    </row>
    <row r="203">
      <c r="G203" s="8"/>
    </row>
    <row r="204">
      <c r="G204" s="8"/>
    </row>
    <row r="205">
      <c r="G205" s="8"/>
    </row>
    <row r="206">
      <c r="G206" s="8"/>
    </row>
    <row r="207">
      <c r="G207" s="8"/>
    </row>
    <row r="208">
      <c r="G208" s="8"/>
    </row>
    <row r="209">
      <c r="G209" s="8"/>
    </row>
    <row r="210">
      <c r="G210" s="8"/>
    </row>
    <row r="211">
      <c r="G211" s="8"/>
    </row>
    <row r="212">
      <c r="G212" s="8"/>
    </row>
    <row r="213">
      <c r="G213" s="8"/>
    </row>
    <row r="214">
      <c r="G214" s="8"/>
    </row>
    <row r="215">
      <c r="G215" s="8"/>
    </row>
    <row r="216">
      <c r="G216" s="8"/>
    </row>
    <row r="217">
      <c r="G217" s="8"/>
    </row>
    <row r="218">
      <c r="G218" s="8"/>
    </row>
    <row r="219">
      <c r="G219" s="8"/>
    </row>
    <row r="220">
      <c r="G220" s="8"/>
    </row>
    <row r="221">
      <c r="G221" s="8"/>
    </row>
    <row r="222">
      <c r="G222" s="8"/>
    </row>
    <row r="223">
      <c r="G223" s="8"/>
    </row>
    <row r="224">
      <c r="G224" s="8"/>
    </row>
    <row r="225">
      <c r="G225" s="8"/>
    </row>
    <row r="226">
      <c r="G226" s="8"/>
    </row>
    <row r="227">
      <c r="G227" s="8"/>
    </row>
    <row r="228">
      <c r="G228" s="8"/>
    </row>
    <row r="229">
      <c r="G229" s="8"/>
    </row>
    <row r="230">
      <c r="G230" s="8"/>
    </row>
    <row r="231">
      <c r="G231" s="8"/>
    </row>
    <row r="232">
      <c r="G232" s="8"/>
    </row>
    <row r="233">
      <c r="G233" s="8"/>
    </row>
    <row r="234">
      <c r="G234" s="8"/>
    </row>
    <row r="235">
      <c r="G235" s="8"/>
    </row>
    <row r="236">
      <c r="G236" s="8"/>
    </row>
    <row r="237">
      <c r="G237" s="8"/>
    </row>
    <row r="238">
      <c r="G238" s="8"/>
    </row>
    <row r="239">
      <c r="G239" s="8"/>
    </row>
    <row r="240">
      <c r="G240" s="8"/>
    </row>
    <row r="241">
      <c r="G241" s="8"/>
    </row>
    <row r="242">
      <c r="G242" s="8"/>
    </row>
    <row r="243">
      <c r="G243" s="8"/>
    </row>
    <row r="244">
      <c r="G244" s="8"/>
    </row>
    <row r="245">
      <c r="G245" s="8"/>
    </row>
    <row r="246">
      <c r="G246" s="8"/>
    </row>
    <row r="247">
      <c r="G247" s="8"/>
    </row>
    <row r="248">
      <c r="G248" s="8"/>
    </row>
    <row r="249">
      <c r="G249" s="8"/>
    </row>
    <row r="250"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</sheetData>
  <mergeCells count="1">
    <mergeCell ref="A32:F3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223.0</v>
      </c>
      <c r="H2" s="17">
        <f t="shared" ref="H2:H3" si="1">10^-9</f>
        <v>0.000000001</v>
      </c>
    </row>
    <row r="3">
      <c r="A3" s="1" t="s">
        <v>53</v>
      </c>
      <c r="B3" s="19">
        <v>197.0</v>
      </c>
      <c r="C3" s="19">
        <v>196.0</v>
      </c>
      <c r="D3" s="19">
        <v>193.0</v>
      </c>
      <c r="E3" s="1"/>
      <c r="F3" s="1" t="s">
        <v>54</v>
      </c>
      <c r="G3" s="18">
        <v>0.32</v>
      </c>
      <c r="H3" s="17">
        <f t="shared" si="1"/>
        <v>0.000000001</v>
      </c>
    </row>
    <row r="4">
      <c r="A4" s="1" t="s">
        <v>55</v>
      </c>
      <c r="B4" s="19">
        <v>193.5</v>
      </c>
      <c r="C4" s="19">
        <v>196.0</v>
      </c>
      <c r="D4" s="19">
        <v>194.5</v>
      </c>
      <c r="E4" s="1"/>
      <c r="F4" s="1" t="s">
        <v>56</v>
      </c>
      <c r="G4" s="18" t="s">
        <v>56</v>
      </c>
    </row>
    <row r="5">
      <c r="A5" s="1" t="s">
        <v>57</v>
      </c>
      <c r="B5" s="19">
        <v>193.0</v>
      </c>
      <c r="C5" s="19">
        <v>192.0</v>
      </c>
      <c r="D5" s="19">
        <v>192.0</v>
      </c>
      <c r="E5" s="6"/>
      <c r="F5" s="6" t="s">
        <v>56</v>
      </c>
      <c r="G5" s="6" t="s">
        <v>56</v>
      </c>
    </row>
    <row r="6">
      <c r="A6" s="13" t="s">
        <v>58</v>
      </c>
      <c r="B6" s="20">
        <v>3.0</v>
      </c>
      <c r="C6" s="20">
        <v>2.1</v>
      </c>
      <c r="D6" s="20">
        <v>2.0</v>
      </c>
      <c r="E6" s="6"/>
      <c r="F6" s="6"/>
      <c r="G6" s="6"/>
      <c r="H6" s="6"/>
    </row>
    <row r="7">
      <c r="A7" s="17">
        <f>10^-9</f>
        <v>0.000000001</v>
      </c>
      <c r="B7" s="20">
        <v>2.3</v>
      </c>
      <c r="C7" s="20">
        <v>1.9</v>
      </c>
      <c r="D7" s="20">
        <v>1.75</v>
      </c>
      <c r="E7" s="6"/>
      <c r="F7" s="6"/>
      <c r="G7" s="6"/>
      <c r="H7" s="6"/>
    </row>
    <row r="8">
      <c r="A8" s="13"/>
      <c r="B8" s="20">
        <v>2.2</v>
      </c>
      <c r="C8" s="20">
        <v>2.0</v>
      </c>
      <c r="D8" s="20">
        <v>1.8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0.871205317</v>
      </c>
      <c r="C11" s="21">
        <f t="shared" si="2"/>
        <v>0.8707562421</v>
      </c>
      <c r="D11" s="21">
        <f t="shared" si="2"/>
        <v>0.8577330699</v>
      </c>
      <c r="E11" s="5">
        <f t="shared" ref="E11:E13" si="4">AVERAGE(B11:D11)</f>
        <v>0.8665648764</v>
      </c>
      <c r="F11" s="5">
        <f>AVERAGE(B11:D13)</f>
        <v>0.8621988703</v>
      </c>
      <c r="G11" s="5">
        <f>MIN(B11:D13)</f>
        <v>0.8532423208</v>
      </c>
    </row>
    <row r="12">
      <c r="A12" s="1" t="s">
        <v>50</v>
      </c>
      <c r="B12" s="21">
        <f t="shared" ref="B12:D12" si="3">(B4*$A$2 - B7*$A$7) / ($G$2*$H$2 - $G$3* $H$3)</f>
        <v>0.8586312197</v>
      </c>
      <c r="C12" s="21">
        <f t="shared" si="3"/>
        <v>0.871654392</v>
      </c>
      <c r="D12" s="21">
        <f t="shared" si="3"/>
        <v>0.8655918807</v>
      </c>
      <c r="E12" s="5">
        <f t="shared" si="4"/>
        <v>0.8652924975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0.8568349201</v>
      </c>
      <c r="C13" s="21">
        <f t="shared" si="5"/>
        <v>0.8532423208</v>
      </c>
      <c r="D13" s="21">
        <f t="shared" si="5"/>
        <v>0.8541404706</v>
      </c>
      <c r="E13" s="5">
        <f t="shared" si="4"/>
        <v>0.8547392372</v>
      </c>
      <c r="F13" s="5">
        <f>STDEV(B11:D13)</f>
        <v>0.007598232982</v>
      </c>
      <c r="G13" s="5">
        <f>Max(B11:D13)</f>
        <v>0.871654392</v>
      </c>
    </row>
    <row r="14">
      <c r="A14" s="1" t="s">
        <v>62</v>
      </c>
      <c r="B14" s="5">
        <f t="shared" ref="B14:D14" si="6">AVERAGE(B11:B13)</f>
        <v>0.8622238189</v>
      </c>
      <c r="C14" s="5">
        <f t="shared" si="6"/>
        <v>0.8652176516</v>
      </c>
      <c r="D14" s="5">
        <f t="shared" si="6"/>
        <v>0.8591551404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721.0</v>
      </c>
      <c r="H17" s="17">
        <f t="shared" ref="H17:H18" si="7">10^-9</f>
        <v>0.000000001</v>
      </c>
    </row>
    <row r="18">
      <c r="A18" s="1" t="s">
        <v>53</v>
      </c>
      <c r="B18" s="19">
        <v>650.0</v>
      </c>
      <c r="C18" s="19">
        <v>651.0</v>
      </c>
      <c r="D18" s="19">
        <v>655.0</v>
      </c>
      <c r="E18" s="1"/>
      <c r="F18" s="1" t="s">
        <v>54</v>
      </c>
      <c r="G18" s="18">
        <v>0.38</v>
      </c>
      <c r="H18" s="17">
        <f t="shared" si="7"/>
        <v>0.000000001</v>
      </c>
    </row>
    <row r="19">
      <c r="A19" s="1" t="s">
        <v>55</v>
      </c>
      <c r="B19" s="19">
        <v>658.0</v>
      </c>
      <c r="C19" s="19">
        <v>625.0</v>
      </c>
      <c r="D19" s="19">
        <v>647.0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641.0</v>
      </c>
      <c r="C20" s="19">
        <v>638.0</v>
      </c>
      <c r="D20" s="19">
        <v>620.0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2.2</v>
      </c>
      <c r="C21" s="20">
        <v>2.1</v>
      </c>
      <c r="D21" s="20">
        <v>1.9</v>
      </c>
      <c r="E21" s="6"/>
      <c r="F21" s="6"/>
      <c r="G21" s="6"/>
      <c r="H21" s="6"/>
    </row>
    <row r="22">
      <c r="A22" s="17">
        <f>10^-9</f>
        <v>0.000000001</v>
      </c>
      <c r="B22" s="20">
        <v>2.2</v>
      </c>
      <c r="C22" s="20">
        <v>1.9</v>
      </c>
      <c r="D22" s="20">
        <v>1.7</v>
      </c>
      <c r="E22" s="6"/>
      <c r="F22" s="6"/>
      <c r="G22" s="6"/>
      <c r="H22" s="6"/>
    </row>
    <row r="23">
      <c r="A23" s="13"/>
      <c r="B23" s="20">
        <v>2.1</v>
      </c>
      <c r="C23" s="20">
        <v>1.8</v>
      </c>
      <c r="D23" s="20">
        <v>1.9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0.898948128</v>
      </c>
      <c r="C26" s="21">
        <f t="shared" si="8"/>
        <v>0.9004745913</v>
      </c>
      <c r="D26" s="21">
        <f t="shared" si="8"/>
        <v>0.9063029058</v>
      </c>
      <c r="E26" s="5">
        <f t="shared" ref="E26:E28" si="10">AVERAGE(B26:D26)</f>
        <v>0.9019085417</v>
      </c>
      <c r="F26" s="5">
        <f>AVERAGE(B26:D28)</f>
        <v>0.8892342705</v>
      </c>
      <c r="G26" s="5">
        <f>MIN(B26:D28)</f>
        <v>0.8577336183</v>
      </c>
    </row>
    <row r="27">
      <c r="A27" s="1" t="s">
        <v>50</v>
      </c>
      <c r="B27" s="21">
        <f t="shared" ref="B27:D27" si="9">(B19*$A$2 - B22*$A$7) / ($G$17*$H$2 - $G$18* $H$3)</f>
        <v>0.9100496794</v>
      </c>
      <c r="C27" s="21">
        <f t="shared" si="9"/>
        <v>0.8646720879</v>
      </c>
      <c r="D27" s="21">
        <f t="shared" si="9"/>
        <v>0.8954788932</v>
      </c>
      <c r="E27" s="22">
        <f t="shared" si="10"/>
        <v>0.8900668868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0.886597652</v>
      </c>
      <c r="C28" s="21">
        <f t="shared" si="11"/>
        <v>0.8828508784</v>
      </c>
      <c r="D28" s="21">
        <f t="shared" si="11"/>
        <v>0.8577336183</v>
      </c>
      <c r="E28" s="22">
        <f t="shared" si="10"/>
        <v>0.8757273829</v>
      </c>
      <c r="F28" s="5">
        <f>STDEV(B26:D28)</f>
        <v>0.01812322429</v>
      </c>
      <c r="G28" s="5">
        <f>Max(B26:D28)</f>
        <v>0.9100496794</v>
      </c>
    </row>
    <row r="29">
      <c r="A29" s="1" t="s">
        <v>62</v>
      </c>
      <c r="B29" s="5">
        <f t="shared" ref="B29:D29" si="12">AVERAGE(B26:B28)</f>
        <v>0.8985318198</v>
      </c>
      <c r="C29" s="5">
        <f t="shared" si="12"/>
        <v>0.8826658526</v>
      </c>
      <c r="D29" s="5">
        <f t="shared" si="12"/>
        <v>0.8865051391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763.0</v>
      </c>
      <c r="H32" s="17">
        <f t="shared" ref="H32:H33" si="13">10^-9</f>
        <v>0.000000001</v>
      </c>
    </row>
    <row r="33">
      <c r="A33" s="1" t="s">
        <v>53</v>
      </c>
      <c r="B33" s="19">
        <v>581.0</v>
      </c>
      <c r="C33" s="19">
        <v>586.0</v>
      </c>
      <c r="D33" s="19">
        <v>593.0</v>
      </c>
      <c r="E33" s="1"/>
      <c r="F33" s="1" t="s">
        <v>54</v>
      </c>
      <c r="G33" s="18">
        <v>0.28</v>
      </c>
      <c r="H33" s="17">
        <f t="shared" si="13"/>
        <v>0.000000001</v>
      </c>
    </row>
    <row r="34">
      <c r="A34" s="1" t="s">
        <v>55</v>
      </c>
      <c r="B34" s="19">
        <v>594.0</v>
      </c>
      <c r="C34" s="19">
        <v>556.0</v>
      </c>
      <c r="D34" s="19">
        <v>581.0</v>
      </c>
      <c r="E34" s="1"/>
      <c r="F34" s="1" t="s">
        <v>56</v>
      </c>
      <c r="G34" s="18"/>
    </row>
    <row r="35">
      <c r="A35" s="1" t="s">
        <v>57</v>
      </c>
      <c r="B35" s="19">
        <v>572.0</v>
      </c>
      <c r="C35" s="19">
        <v>575.0</v>
      </c>
      <c r="D35" s="19">
        <v>550.0</v>
      </c>
      <c r="E35" s="6"/>
      <c r="F35" s="6" t="s">
        <v>56</v>
      </c>
    </row>
    <row r="36">
      <c r="A36" s="13" t="s">
        <v>58</v>
      </c>
      <c r="B36" s="20">
        <v>1.7</v>
      </c>
      <c r="C36" s="20">
        <v>1.7</v>
      </c>
      <c r="D36" s="20">
        <v>1.4</v>
      </c>
      <c r="E36" s="6"/>
      <c r="F36" s="6"/>
      <c r="G36" s="6"/>
      <c r="H36" s="6"/>
    </row>
    <row r="37">
      <c r="A37" s="17">
        <f>10^-9</f>
        <v>0.000000001</v>
      </c>
      <c r="B37" s="20">
        <v>1.6</v>
      </c>
      <c r="C37" s="20">
        <v>1.7</v>
      </c>
      <c r="D37" s="20">
        <v>1.8</v>
      </c>
      <c r="E37" s="6"/>
      <c r="F37" s="6"/>
      <c r="G37" s="6"/>
      <c r="H37" s="6"/>
    </row>
    <row r="38">
      <c r="A38" s="13"/>
      <c r="B38" s="20">
        <v>1.6</v>
      </c>
      <c r="C38" s="20">
        <v>1.6</v>
      </c>
      <c r="D38" s="20">
        <v>1.4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0.7595185651</v>
      </c>
      <c r="C41" s="21">
        <f t="shared" si="14"/>
        <v>0.7660740508</v>
      </c>
      <c r="D41" s="21">
        <f t="shared" si="14"/>
        <v>0.7756450598</v>
      </c>
      <c r="E41" s="5">
        <f t="shared" ref="E41:E43" si="16">AVERAGE(B41:D41)</f>
        <v>0.7670792252</v>
      </c>
      <c r="F41" s="5">
        <f>AVERAGE(B41:D43)</f>
        <v>0.7536623313</v>
      </c>
      <c r="G41" s="5">
        <f>MIN(B41:D43)</f>
        <v>0.7192678834</v>
      </c>
    </row>
    <row r="42">
      <c r="A42" s="1" t="s">
        <v>50</v>
      </c>
      <c r="B42" s="21">
        <f t="shared" ref="B42:D42" si="15">(B34*$A$2 - B37*$A$7) / ($G$32*$H$2 - $G$33* $H$3)</f>
        <v>0.7766939375</v>
      </c>
      <c r="C42" s="21">
        <f t="shared" si="15"/>
        <v>0.726741137</v>
      </c>
      <c r="D42" s="21">
        <f t="shared" si="15"/>
        <v>0.7593874554</v>
      </c>
      <c r="E42" s="22">
        <f t="shared" si="16"/>
        <v>0.7542741766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0.7478498007</v>
      </c>
      <c r="C43" s="21">
        <f t="shared" si="17"/>
        <v>0.7517830921</v>
      </c>
      <c r="D43" s="21">
        <f t="shared" si="17"/>
        <v>0.7192678834</v>
      </c>
      <c r="E43" s="22">
        <f t="shared" si="16"/>
        <v>0.7396335921</v>
      </c>
      <c r="F43" s="5">
        <f>STDEV(B41:D43)</f>
        <v>0.01993697677</v>
      </c>
      <c r="G43" s="5">
        <f>Max(B41:D43)</f>
        <v>0.7766939375</v>
      </c>
    </row>
    <row r="44">
      <c r="A44" s="1" t="s">
        <v>62</v>
      </c>
      <c r="B44" s="5">
        <f t="shared" ref="B44:D44" si="18">AVERAGE(B41:B43)</f>
        <v>0.7613541011</v>
      </c>
      <c r="C44" s="5">
        <f t="shared" si="18"/>
        <v>0.7481994266</v>
      </c>
      <c r="D44" s="5">
        <f t="shared" si="18"/>
        <v>0.7514334662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0.8621988703</v>
      </c>
      <c r="C48" s="5">
        <f t="shared" ref="C48:D48" si="19">F13</f>
        <v>0.007598232982</v>
      </c>
      <c r="D48" s="5">
        <f t="shared" si="19"/>
        <v>0.871654392</v>
      </c>
      <c r="E48" s="5">
        <f>G11</f>
        <v>0.8532423208</v>
      </c>
    </row>
    <row r="49">
      <c r="A49" s="1" t="str">
        <f>D16</f>
        <v>825nm</v>
      </c>
      <c r="B49" s="5">
        <f>F26</f>
        <v>0.8892342705</v>
      </c>
      <c r="C49" s="5">
        <f t="shared" ref="C49:D49" si="20">F28</f>
        <v>0.01812322429</v>
      </c>
      <c r="D49" s="5">
        <f t="shared" si="20"/>
        <v>0.9100496794</v>
      </c>
      <c r="E49" s="5">
        <f>G26</f>
        <v>0.8577336183</v>
      </c>
    </row>
    <row r="50">
      <c r="A50" s="1" t="str">
        <f>D31</f>
        <v>925nm</v>
      </c>
      <c r="B50" s="5">
        <f>F41</f>
        <v>0.7536623313</v>
      </c>
      <c r="C50" s="5">
        <f t="shared" ref="C50:D50" si="21">F43</f>
        <v>0.01993697677</v>
      </c>
      <c r="D50" s="5">
        <f t="shared" si="21"/>
        <v>0.7766939375</v>
      </c>
      <c r="E50" s="5">
        <f>G41</f>
        <v>0.7192678834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66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225.0</v>
      </c>
      <c r="H2" s="17">
        <f t="shared" ref="H2:H3" si="1">10^-9</f>
        <v>0.000000001</v>
      </c>
    </row>
    <row r="3">
      <c r="A3" s="1" t="s">
        <v>53</v>
      </c>
      <c r="B3" s="19">
        <v>195.0</v>
      </c>
      <c r="C3" s="19">
        <v>189.0</v>
      </c>
      <c r="D3" s="19">
        <v>188.0</v>
      </c>
      <c r="E3" s="1"/>
      <c r="F3" s="1" t="s">
        <v>54</v>
      </c>
      <c r="G3" s="18">
        <v>0.35</v>
      </c>
      <c r="H3" s="17">
        <f t="shared" si="1"/>
        <v>0.000000001</v>
      </c>
    </row>
    <row r="4">
      <c r="A4" s="1" t="s">
        <v>55</v>
      </c>
      <c r="B4" s="19">
        <v>194.0</v>
      </c>
      <c r="C4" s="19">
        <v>188.0</v>
      </c>
      <c r="D4" s="19">
        <v>186.0</v>
      </c>
      <c r="E4" s="1"/>
      <c r="F4" s="1" t="s">
        <v>56</v>
      </c>
      <c r="G4" s="18" t="s">
        <v>56</v>
      </c>
    </row>
    <row r="5">
      <c r="A5" s="1" t="s">
        <v>57</v>
      </c>
      <c r="B5" s="19">
        <v>193.0</v>
      </c>
      <c r="C5" s="19">
        <v>180.0</v>
      </c>
      <c r="D5" s="19">
        <v>189.0</v>
      </c>
      <c r="E5" s="6"/>
      <c r="F5" s="6" t="s">
        <v>56</v>
      </c>
      <c r="G5" s="6" t="s">
        <v>56</v>
      </c>
    </row>
    <row r="6">
      <c r="A6" s="13" t="s">
        <v>58</v>
      </c>
      <c r="B6" s="20">
        <v>2.7</v>
      </c>
      <c r="C6" s="20">
        <v>2.0</v>
      </c>
      <c r="D6" s="20">
        <v>2.0</v>
      </c>
      <c r="E6" s="6"/>
      <c r="F6" s="6"/>
      <c r="G6" s="6"/>
      <c r="H6" s="6"/>
    </row>
    <row r="7">
      <c r="A7" s="17">
        <f>10^-9</f>
        <v>0.000000001</v>
      </c>
      <c r="B7" s="20">
        <v>2.4</v>
      </c>
      <c r="C7" s="20">
        <v>2.0</v>
      </c>
      <c r="D7" s="20">
        <v>1.9</v>
      </c>
      <c r="E7" s="6"/>
      <c r="F7" s="6"/>
      <c r="G7" s="6"/>
      <c r="H7" s="6"/>
    </row>
    <row r="8">
      <c r="A8" s="13"/>
      <c r="B8" s="20">
        <v>2.4</v>
      </c>
      <c r="C8" s="20">
        <v>1.9</v>
      </c>
      <c r="D8" s="20">
        <v>1.8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0.8559982195</v>
      </c>
      <c r="C11" s="21">
        <f t="shared" si="2"/>
        <v>0.8324059648</v>
      </c>
      <c r="D11" s="21">
        <f t="shared" si="2"/>
        <v>0.827954596</v>
      </c>
      <c r="E11" s="5">
        <f t="shared" ref="E11:E13" si="4">AVERAGE(B11:D11)</f>
        <v>0.8387862601</v>
      </c>
      <c r="F11" s="5">
        <f>AVERAGE(B11:D13)</f>
        <v>0.8323565052</v>
      </c>
      <c r="G11" s="5">
        <f>MIN(B11:D13)</f>
        <v>0.7927887826</v>
      </c>
    </row>
    <row r="12">
      <c r="A12" s="1" t="s">
        <v>50</v>
      </c>
      <c r="B12" s="21">
        <f t="shared" ref="B12:D12" si="3">(B4*$A$2 - B7*$A$7) / ($G$2*$H$2 - $G$3* $H$3)</f>
        <v>0.8528822613</v>
      </c>
      <c r="C12" s="21">
        <f t="shared" si="3"/>
        <v>0.827954596</v>
      </c>
      <c r="D12" s="21">
        <f t="shared" si="3"/>
        <v>0.8194969953</v>
      </c>
      <c r="E12" s="5">
        <f t="shared" si="4"/>
        <v>0.8334446176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0.8484308925</v>
      </c>
      <c r="C13" s="21">
        <f t="shared" si="5"/>
        <v>0.7927887826</v>
      </c>
      <c r="D13" s="21">
        <f t="shared" si="5"/>
        <v>0.8332962386</v>
      </c>
      <c r="E13" s="5">
        <f t="shared" si="4"/>
        <v>0.8248386379</v>
      </c>
      <c r="F13" s="5">
        <f>STDEV(B11:D13)</f>
        <v>0.01939469665</v>
      </c>
      <c r="G13" s="5">
        <f>Max(B11:D13)</f>
        <v>0.8559982195</v>
      </c>
    </row>
    <row r="14">
      <c r="A14" s="1" t="s">
        <v>62</v>
      </c>
      <c r="B14" s="5">
        <f t="shared" ref="B14:D14" si="6">AVERAGE(B11:B13)</f>
        <v>0.8524371244</v>
      </c>
      <c r="C14" s="5">
        <f t="shared" si="6"/>
        <v>0.8177164478</v>
      </c>
      <c r="D14" s="5">
        <f t="shared" si="6"/>
        <v>0.8269159433</v>
      </c>
    </row>
    <row r="16">
      <c r="A16" s="13" t="s">
        <v>45</v>
      </c>
      <c r="B16" s="1"/>
      <c r="C16" s="1" t="s">
        <v>38</v>
      </c>
      <c r="D16" s="1" t="s">
        <v>67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722.0</v>
      </c>
      <c r="H17" s="17">
        <f t="shared" ref="H17:H18" si="7">10^-9</f>
        <v>0.000000001</v>
      </c>
    </row>
    <row r="18">
      <c r="A18" s="1" t="s">
        <v>53</v>
      </c>
      <c r="B18" s="19">
        <v>566.0</v>
      </c>
      <c r="C18" s="19">
        <v>561.0</v>
      </c>
      <c r="D18" s="19">
        <v>570.0</v>
      </c>
      <c r="E18" s="1"/>
      <c r="F18" s="1" t="s">
        <v>54</v>
      </c>
      <c r="G18" s="18">
        <v>0.31</v>
      </c>
      <c r="H18" s="17">
        <f t="shared" si="7"/>
        <v>0.000000001</v>
      </c>
    </row>
    <row r="19">
      <c r="A19" s="1" t="s">
        <v>55</v>
      </c>
      <c r="B19" s="19">
        <v>566.0</v>
      </c>
      <c r="C19" s="19">
        <v>587.0</v>
      </c>
      <c r="D19" s="19">
        <v>584.0</v>
      </c>
      <c r="E19" s="1"/>
      <c r="F19" s="1" t="s">
        <v>56</v>
      </c>
      <c r="G19" s="18"/>
    </row>
    <row r="20">
      <c r="A20" s="1" t="s">
        <v>57</v>
      </c>
      <c r="B20" s="19">
        <v>568.0</v>
      </c>
      <c r="C20" s="19">
        <v>577.0</v>
      </c>
      <c r="D20" s="19">
        <v>579.0</v>
      </c>
      <c r="E20" s="6"/>
      <c r="F20" s="6" t="s">
        <v>56</v>
      </c>
    </row>
    <row r="21">
      <c r="A21" s="13" t="s">
        <v>58</v>
      </c>
      <c r="B21" s="20">
        <v>2.3</v>
      </c>
      <c r="C21" s="20">
        <v>1.7</v>
      </c>
      <c r="D21" s="20">
        <v>1.7</v>
      </c>
      <c r="E21" s="6"/>
      <c r="F21" s="6"/>
      <c r="G21" s="6"/>
      <c r="H21" s="6"/>
    </row>
    <row r="22">
      <c r="A22" s="17">
        <f>10^-9</f>
        <v>0.000000001</v>
      </c>
      <c r="B22" s="20">
        <v>1.9</v>
      </c>
      <c r="C22" s="20">
        <v>1.8</v>
      </c>
      <c r="D22" s="20">
        <v>1.8</v>
      </c>
      <c r="E22" s="6"/>
      <c r="F22" s="6"/>
      <c r="G22" s="6"/>
      <c r="H22" s="6"/>
    </row>
    <row r="23">
      <c r="A23" s="13"/>
      <c r="B23" s="20">
        <v>1.9</v>
      </c>
      <c r="C23" s="20">
        <v>1.9</v>
      </c>
      <c r="D23" s="20">
        <v>1.9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0.7810832906</v>
      </c>
      <c r="C26" s="21">
        <f t="shared" si="8"/>
        <v>0.77498649</v>
      </c>
      <c r="D26" s="21">
        <f t="shared" si="8"/>
        <v>0.7874572185</v>
      </c>
      <c r="E26" s="5">
        <f t="shared" ref="E26:E28" si="10">AVERAGE(B26:D26)</f>
        <v>0.7811756664</v>
      </c>
      <c r="F26" s="5">
        <f>AVERAGE(B26:D28)</f>
        <v>0.7915217522</v>
      </c>
      <c r="G26" s="5">
        <f>MIN(B26:D28)</f>
        <v>0.77498649</v>
      </c>
    </row>
    <row r="27">
      <c r="A27" s="1" t="s">
        <v>50</v>
      </c>
      <c r="B27" s="21">
        <f t="shared" ref="B27:D27" si="9">(B19*$A$2 - B22*$A$7) / ($G$17*$H$2 - $G$18* $H$3)</f>
        <v>0.7816375452</v>
      </c>
      <c r="C27" s="21">
        <f t="shared" si="9"/>
        <v>0.8108744752</v>
      </c>
      <c r="D27" s="21">
        <f t="shared" si="9"/>
        <v>0.8067175657</v>
      </c>
      <c r="E27" s="22">
        <f t="shared" si="10"/>
        <v>0.7997431954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0.7844088182</v>
      </c>
      <c r="C28" s="21">
        <f t="shared" si="11"/>
        <v>0.7968795466</v>
      </c>
      <c r="D28" s="21">
        <f t="shared" si="11"/>
        <v>0.7996508196</v>
      </c>
      <c r="E28" s="22">
        <f t="shared" si="10"/>
        <v>0.7936463948</v>
      </c>
      <c r="F28" s="5">
        <f>STDEV(B26:D28)</f>
        <v>0.01248707592</v>
      </c>
      <c r="G28" s="5">
        <f>Max(B26:D28)</f>
        <v>0.8108744752</v>
      </c>
    </row>
    <row r="29">
      <c r="A29" s="1" t="s">
        <v>62</v>
      </c>
      <c r="B29" s="5">
        <f t="shared" ref="B29:D29" si="12">AVERAGE(B26:B28)</f>
        <v>0.7823765513</v>
      </c>
      <c r="C29" s="5">
        <f t="shared" si="12"/>
        <v>0.7942468373</v>
      </c>
      <c r="D29" s="5">
        <f t="shared" si="12"/>
        <v>0.7979418679</v>
      </c>
    </row>
    <row r="31">
      <c r="A31" s="13" t="s">
        <v>45</v>
      </c>
      <c r="B31" s="1"/>
      <c r="C31" s="1" t="s">
        <v>38</v>
      </c>
      <c r="D31" s="1" t="s">
        <v>68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763.0</v>
      </c>
      <c r="H32" s="17">
        <f t="shared" ref="H32:H33" si="13">10^-9</f>
        <v>0.000000001</v>
      </c>
    </row>
    <row r="33">
      <c r="A33" s="1" t="s">
        <v>53</v>
      </c>
      <c r="B33" s="19">
        <v>462.0</v>
      </c>
      <c r="C33" s="19">
        <v>450.0</v>
      </c>
      <c r="D33" s="19">
        <v>455.0</v>
      </c>
      <c r="E33" s="1"/>
      <c r="F33" s="1" t="s">
        <v>54</v>
      </c>
      <c r="G33" s="18">
        <v>0.33</v>
      </c>
      <c r="H33" s="17">
        <f t="shared" si="13"/>
        <v>0.000000001</v>
      </c>
    </row>
    <row r="34">
      <c r="A34" s="1" t="s">
        <v>55</v>
      </c>
      <c r="B34" s="19">
        <v>467.0</v>
      </c>
      <c r="C34" s="19">
        <v>480.0</v>
      </c>
      <c r="D34" s="19">
        <v>481.0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469.0</v>
      </c>
      <c r="C35" s="19">
        <v>477.0</v>
      </c>
      <c r="D35" s="19">
        <v>474.0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1.8</v>
      </c>
      <c r="C36" s="20">
        <v>1.3</v>
      </c>
      <c r="D36" s="20">
        <v>1.5</v>
      </c>
      <c r="E36" s="6"/>
      <c r="F36" s="6"/>
      <c r="G36" s="6"/>
      <c r="H36" s="6"/>
    </row>
    <row r="37">
      <c r="A37" s="17">
        <f>10^-9</f>
        <v>0.000000001</v>
      </c>
      <c r="B37" s="20">
        <v>1.7</v>
      </c>
      <c r="C37" s="20">
        <v>1.7</v>
      </c>
      <c r="D37" s="20">
        <v>1.7</v>
      </c>
      <c r="E37" s="6"/>
      <c r="F37" s="6"/>
      <c r="G37" s="6"/>
      <c r="H37" s="6"/>
    </row>
    <row r="38">
      <c r="A38" s="13"/>
      <c r="B38" s="20">
        <v>1.6</v>
      </c>
      <c r="C38" s="20">
        <v>1.9</v>
      </c>
      <c r="D38" s="20">
        <v>1.5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0.6034064536</v>
      </c>
      <c r="C41" s="21">
        <f t="shared" si="14"/>
        <v>0.5883278482</v>
      </c>
      <c r="D41" s="21">
        <f t="shared" si="14"/>
        <v>0.594621527</v>
      </c>
      <c r="E41" s="5">
        <f t="shared" ref="E41:E43" si="16">AVERAGE(B41:D41)</f>
        <v>0.595451943</v>
      </c>
      <c r="F41" s="5">
        <f>AVERAGE(B41:D43)</f>
        <v>0.6119291437</v>
      </c>
      <c r="G41" s="5">
        <f>MIN(B41:D43)</f>
        <v>0.5883278482</v>
      </c>
    </row>
    <row r="42">
      <c r="A42" s="1" t="s">
        <v>50</v>
      </c>
      <c r="B42" s="21">
        <f t="shared" ref="B42:D42" si="15">(B34*$A$2 - B37*$A$7) / ($G$32*$H$2 - $G$33* $H$3)</f>
        <v>0.6100934874</v>
      </c>
      <c r="C42" s="21">
        <f t="shared" si="15"/>
        <v>0.6271388674</v>
      </c>
      <c r="D42" s="21">
        <f t="shared" si="15"/>
        <v>0.6284500505</v>
      </c>
      <c r="E42" s="22">
        <f t="shared" si="16"/>
        <v>0.6218941351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0.6128469718</v>
      </c>
      <c r="C43" s="21">
        <f t="shared" si="17"/>
        <v>0.6229430815</v>
      </c>
      <c r="D43" s="21">
        <f t="shared" si="17"/>
        <v>0.6195340055</v>
      </c>
      <c r="E43" s="22">
        <f t="shared" si="16"/>
        <v>0.618441353</v>
      </c>
      <c r="F43" s="5">
        <f>STDEV(B41:D43)</f>
        <v>0.0142163631</v>
      </c>
      <c r="G43" s="5">
        <f>Max(B41:D43)</f>
        <v>0.6284500505</v>
      </c>
    </row>
    <row r="44">
      <c r="A44" s="1" t="s">
        <v>62</v>
      </c>
      <c r="B44" s="5">
        <f t="shared" ref="B44:D44" si="18">AVERAGE(B41:B43)</f>
        <v>0.6087823043</v>
      </c>
      <c r="C44" s="5">
        <f t="shared" si="18"/>
        <v>0.6128032657</v>
      </c>
      <c r="D44" s="5">
        <f t="shared" si="18"/>
        <v>0.614201861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tr">
        <f>D1</f>
        <v>700nm</v>
      </c>
      <c r="B48" s="5">
        <f>F11</f>
        <v>0.8323565052</v>
      </c>
      <c r="C48" s="5">
        <f t="shared" ref="C48:D48" si="19">F13</f>
        <v>0.01939469665</v>
      </c>
      <c r="D48" s="5">
        <f t="shared" si="19"/>
        <v>0.8559982195</v>
      </c>
      <c r="E48" s="5">
        <f>G11</f>
        <v>0.7927887826</v>
      </c>
    </row>
    <row r="49">
      <c r="A49" s="1" t="str">
        <f>D16</f>
        <v>825nm</v>
      </c>
      <c r="B49" s="5">
        <f>F26</f>
        <v>0.7915217522</v>
      </c>
      <c r="C49" s="5">
        <f t="shared" ref="C49:D49" si="20">F28</f>
        <v>0.01248707592</v>
      </c>
      <c r="D49" s="5">
        <f t="shared" si="20"/>
        <v>0.8108744752</v>
      </c>
      <c r="E49" s="5">
        <f>G26</f>
        <v>0.77498649</v>
      </c>
    </row>
    <row r="50">
      <c r="A50" s="1" t="str">
        <f>D31</f>
        <v>925nm</v>
      </c>
      <c r="B50" s="5">
        <f>F41</f>
        <v>0.6119291437</v>
      </c>
      <c r="C50" s="5">
        <f t="shared" ref="C50:D50" si="21">F43</f>
        <v>0.0142163631</v>
      </c>
      <c r="D50" s="5">
        <f t="shared" si="21"/>
        <v>0.6284500505</v>
      </c>
      <c r="E50" s="5">
        <f>G41</f>
        <v>0.5883278482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1.53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0.16</v>
      </c>
      <c r="H3" s="28">
        <f t="shared" si="1"/>
        <v>0.000000001</v>
      </c>
    </row>
    <row r="4">
      <c r="A4" s="32" t="s">
        <v>55</v>
      </c>
      <c r="B4" s="33"/>
      <c r="C4" s="34">
        <v>1.01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0.08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3">AVERAGE(B11:D11)</f>
        <v>0</v>
      </c>
      <c r="F11" s="40">
        <f>C12</f>
        <v>0.6788321168</v>
      </c>
      <c r="G11" s="28">
        <f>MIN(B11:D13)</f>
        <v>0</v>
      </c>
      <c r="H11" s="30"/>
    </row>
    <row r="12">
      <c r="A12" s="32" t="s">
        <v>50</v>
      </c>
      <c r="B12" s="39">
        <f t="shared" ref="B12:B13" si="4">(B4*$A$2 - B7*$A$7) / ($G$2*$H$2 - $G$3* $H$3)</f>
        <v>0</v>
      </c>
      <c r="C12" s="41">
        <f>(C4*$A$2 - C7*$A$7) / (G2*$H$2 - G3* $H$3)</f>
        <v>0.6788321168</v>
      </c>
      <c r="D12" s="39">
        <f>(D4*$A$2 - D7*$A$7) / ($G$2*$H$2 - $G$3* $H$3)</f>
        <v>0</v>
      </c>
      <c r="E12" s="28">
        <f t="shared" si="3"/>
        <v>0.2262773723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si="4"/>
        <v>0</v>
      </c>
      <c r="C13" s="39">
        <f t="shared" ref="C13:D13" si="5">(C5*$A$2 - C8*$A$7) / ($G$2*$H$2 - $G$3* $H$3)</f>
        <v>0</v>
      </c>
      <c r="D13" s="39">
        <f t="shared" si="5"/>
        <v>0</v>
      </c>
      <c r="E13" s="28">
        <f t="shared" si="3"/>
        <v>0</v>
      </c>
      <c r="F13" s="42">
        <f>STDEV(B11:D13)</f>
        <v>0.2262773723</v>
      </c>
      <c r="G13" s="28">
        <f>Max(B11:D13)</f>
        <v>0.6788321168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0.2262773723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1.53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0.16</v>
      </c>
      <c r="H18" s="28">
        <f t="shared" si="7"/>
        <v>0.000000001</v>
      </c>
    </row>
    <row r="19">
      <c r="A19" s="32" t="s">
        <v>55</v>
      </c>
      <c r="B19" s="33"/>
      <c r="C19" s="34">
        <v>0.86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0.08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28">
        <f>C27</f>
        <v>0.5693430657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39">
        <f>(C19*$A$2 - C22*$A$7) / (G17*$H$2 - G18* $H$3)</f>
        <v>0.5693430657</v>
      </c>
      <c r="D27" s="39">
        <f>(D19*$A$2 - D22*$A$7) / ($G$2*$H$2 - $G$3* $H$3)</f>
        <v>0</v>
      </c>
      <c r="E27" s="28">
        <f t="shared" si="9"/>
        <v>0.1897810219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0.1897810219</v>
      </c>
      <c r="G28" s="28">
        <f>Max(B26:D28)</f>
        <v>0.5693430657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0.1897810219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6.11</v>
      </c>
      <c r="H32" s="17">
        <f t="shared" ref="H32:H33" si="13">10^-9</f>
        <v>0.000000001</v>
      </c>
    </row>
    <row r="33">
      <c r="A33" s="1" t="s">
        <v>53</v>
      </c>
      <c r="B33" s="19">
        <v>6.97</v>
      </c>
      <c r="C33" s="19">
        <v>6.33</v>
      </c>
      <c r="D33" s="19">
        <v>6.26</v>
      </c>
      <c r="E33" s="1"/>
      <c r="F33" s="1" t="s">
        <v>54</v>
      </c>
      <c r="G33" s="18">
        <v>0.64</v>
      </c>
      <c r="H33" s="17">
        <f t="shared" si="13"/>
        <v>0.000000001</v>
      </c>
    </row>
    <row r="34">
      <c r="A34" s="1" t="s">
        <v>55</v>
      </c>
      <c r="B34" s="19">
        <v>6.76</v>
      </c>
      <c r="C34" s="19">
        <v>6.39</v>
      </c>
      <c r="D34" s="19">
        <v>6.51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6.45</v>
      </c>
      <c r="C35" s="19">
        <v>6.09</v>
      </c>
      <c r="D35" s="19">
        <v>6.16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3.12</v>
      </c>
      <c r="C36" s="20">
        <v>2.52</v>
      </c>
      <c r="D36" s="20">
        <v>2.53</v>
      </c>
      <c r="E36" s="6"/>
      <c r="F36" s="6"/>
      <c r="G36" s="6"/>
      <c r="H36" s="6"/>
    </row>
    <row r="37">
      <c r="A37" s="17">
        <f>10^-9</f>
        <v>0.000000001</v>
      </c>
      <c r="B37" s="20">
        <v>3.18</v>
      </c>
      <c r="C37" s="20">
        <v>2.65</v>
      </c>
      <c r="D37" s="20">
        <v>2.6</v>
      </c>
      <c r="E37" s="6"/>
      <c r="F37" s="6"/>
      <c r="G37" s="6"/>
      <c r="H37" s="6"/>
    </row>
    <row r="38">
      <c r="A38" s="13"/>
      <c r="B38" s="20">
        <v>3.02</v>
      </c>
      <c r="C38" s="20">
        <v>2.61</v>
      </c>
      <c r="D38" s="20">
        <v>2.63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0.7038391225</v>
      </c>
      <c r="C41" s="21">
        <f t="shared" si="14"/>
        <v>0.6965265082</v>
      </c>
      <c r="D41" s="21">
        <f t="shared" si="14"/>
        <v>0.6819012797</v>
      </c>
      <c r="E41" s="5">
        <f t="shared" ref="E41:E43" si="16">AVERAGE(B41:D41)</f>
        <v>0.6940889701</v>
      </c>
      <c r="F41" s="5">
        <f>AVERAGE(B41:D43)</f>
        <v>0.6715417428</v>
      </c>
      <c r="G41" s="5">
        <f>MIN(B41:D43)</f>
        <v>0.6270566728</v>
      </c>
    </row>
    <row r="42">
      <c r="A42" s="1" t="s">
        <v>50</v>
      </c>
      <c r="B42" s="21">
        <f t="shared" ref="B42:D42" si="15">(B34*$A$32 - B37*$A$37) / ($G$32*$H$32 - $G$33* $H$33)</f>
        <v>0.6544789762</v>
      </c>
      <c r="C42" s="21">
        <f t="shared" si="15"/>
        <v>0.6837294333</v>
      </c>
      <c r="D42" s="21">
        <f t="shared" si="15"/>
        <v>0.7148080439</v>
      </c>
      <c r="E42" s="5">
        <f t="shared" si="16"/>
        <v>0.6843388178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0.6270566728</v>
      </c>
      <c r="C43" s="21">
        <f t="shared" si="17"/>
        <v>0.6361974406</v>
      </c>
      <c r="D43" s="21">
        <f t="shared" si="17"/>
        <v>0.6453382084</v>
      </c>
      <c r="E43" s="5">
        <f t="shared" si="16"/>
        <v>0.6361974406</v>
      </c>
      <c r="F43" s="5">
        <f>STDEV(B41:D43)</f>
        <v>0.03162494313</v>
      </c>
      <c r="G43" s="5">
        <f>Max(B41:D43)</f>
        <v>0.7148080439</v>
      </c>
    </row>
    <row r="44">
      <c r="A44" s="1" t="s">
        <v>62</v>
      </c>
      <c r="B44" s="5">
        <f t="shared" ref="B44:D44" si="18">AVERAGE(B41:B43)</f>
        <v>0.6617915905</v>
      </c>
      <c r="C44" s="5">
        <f t="shared" si="18"/>
        <v>0.6721511274</v>
      </c>
      <c r="D44" s="5">
        <f t="shared" si="18"/>
        <v>0.6806825107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26.8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0.16</v>
      </c>
      <c r="H48" s="28">
        <f t="shared" si="19"/>
        <v>0.000000001</v>
      </c>
    </row>
    <row r="49">
      <c r="A49" s="32" t="s">
        <v>55</v>
      </c>
      <c r="B49" s="33"/>
      <c r="C49" s="34">
        <v>20.2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0.1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28">
        <f>C57</f>
        <v>0.7545045045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39">
        <f>(C49*$A$2 - C52*$A$7) / (G47*$H$2 - G48* $H$3)</f>
        <v>0.7545045045</v>
      </c>
      <c r="D57" s="39">
        <f>(D49*$A$2 - D52*$A$7) / ($G$2*$H$2 - $G$3* $H$3)</f>
        <v>0</v>
      </c>
      <c r="E57" s="28">
        <f t="shared" si="21"/>
        <v>0.2515015015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0.2515015015</v>
      </c>
      <c r="G58" s="28">
        <f>Max(B56:D58)</f>
        <v>0.7545045045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0.2515015015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26.8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0.16</v>
      </c>
      <c r="H63" s="28">
        <f t="shared" si="25"/>
        <v>0.000000001</v>
      </c>
    </row>
    <row r="64">
      <c r="A64" s="32" t="s">
        <v>55</v>
      </c>
      <c r="B64" s="33"/>
      <c r="C64" s="34">
        <v>21.7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0.1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28">
        <f>C72</f>
        <v>0.8108108108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39">
        <f>(C64*$A$2 - C67*$A$7) / (G62*$H$2 - G63* $H$3)</f>
        <v>0.8108108108</v>
      </c>
      <c r="D72" s="39">
        <f>(D64*$A$2 - D67*$A$7) / ($G$2*$H$2 - $G$3* $H$3)</f>
        <v>0</v>
      </c>
      <c r="E72" s="28">
        <f t="shared" si="27"/>
        <v>0.2702702703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0.2702702703</v>
      </c>
      <c r="G73" s="28">
        <f>Max(B71:D73)</f>
        <v>0.8108108108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0.2702702703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113.0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0.17</v>
      </c>
      <c r="H78" s="17">
        <f t="shared" si="31"/>
        <v>0.000000001</v>
      </c>
    </row>
    <row r="79">
      <c r="A79" s="1" t="s">
        <v>55</v>
      </c>
      <c r="B79" s="19"/>
      <c r="C79" s="19">
        <v>74.2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0.24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0.6554994239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(G77*$H$32 - G78* $H$33)</f>
        <v>0.6554994239</v>
      </c>
      <c r="D87" s="21">
        <f>(D79*$A$32 - D82*$A$37) / ($G$92*$H$32 - $G$93* $H$33)</f>
        <v>0</v>
      </c>
      <c r="E87" s="22">
        <f t="shared" si="33"/>
        <v>0.218499808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0.218499808</v>
      </c>
      <c r="G88" s="5">
        <f>Max(B86:D88)</f>
        <v>0.6554994239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0.218499808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48.6</v>
      </c>
      <c r="H92" s="17">
        <f t="shared" ref="H92:H93" si="37">10^-9</f>
        <v>0.000000001</v>
      </c>
    </row>
    <row r="93">
      <c r="A93" s="1" t="s">
        <v>53</v>
      </c>
      <c r="B93" s="19">
        <v>40.6</v>
      </c>
      <c r="C93" s="19">
        <v>36.8</v>
      </c>
      <c r="D93" s="19">
        <v>35.1</v>
      </c>
      <c r="E93" s="1"/>
      <c r="F93" s="1" t="s">
        <v>54</v>
      </c>
      <c r="G93" s="18">
        <v>0.3</v>
      </c>
      <c r="H93" s="17">
        <f t="shared" si="37"/>
        <v>0.000000001</v>
      </c>
    </row>
    <row r="94">
      <c r="A94" s="1" t="s">
        <v>55</v>
      </c>
      <c r="B94" s="19">
        <v>38.8</v>
      </c>
      <c r="C94" s="19">
        <v>39.4</v>
      </c>
      <c r="D94" s="19">
        <v>36.7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39.2</v>
      </c>
      <c r="C95" s="19">
        <v>38.7</v>
      </c>
      <c r="D95" s="19">
        <v>37.0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3.4</v>
      </c>
      <c r="C96" s="20">
        <v>1.3</v>
      </c>
      <c r="D96" s="20">
        <v>1.0</v>
      </c>
      <c r="E96" s="6"/>
      <c r="F96" s="6"/>
      <c r="G96" s="6"/>
      <c r="H96" s="6"/>
    </row>
    <row r="97">
      <c r="A97" s="17">
        <f>10^-9</f>
        <v>0.000000001</v>
      </c>
      <c r="B97" s="20">
        <v>2.3</v>
      </c>
      <c r="C97" s="20">
        <v>1.9</v>
      </c>
      <c r="D97" s="20">
        <v>1.3</v>
      </c>
      <c r="E97" s="6"/>
      <c r="F97" s="6"/>
      <c r="G97" s="6"/>
      <c r="H97" s="6"/>
    </row>
    <row r="98">
      <c r="A98" s="13"/>
      <c r="B98" s="20">
        <v>2.2</v>
      </c>
      <c r="C98" s="20">
        <v>1.9</v>
      </c>
      <c r="D98" s="20">
        <v>1.7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0.7701863354</v>
      </c>
      <c r="C101" s="21">
        <f t="shared" si="38"/>
        <v>0.734989648</v>
      </c>
      <c r="D101" s="21">
        <f t="shared" si="38"/>
        <v>0.7060041408</v>
      </c>
      <c r="E101" s="5">
        <f t="shared" ref="E101:E103" si="40">AVERAGE(B101:D101)</f>
        <v>0.7370600414</v>
      </c>
      <c r="F101" s="5">
        <f>AVERAGE(B101:D103)</f>
        <v>0.7483321831</v>
      </c>
      <c r="G101" s="5">
        <f>MIN(B101:D103)</f>
        <v>0.7060041408</v>
      </c>
    </row>
    <row r="102">
      <c r="A102" s="1" t="s">
        <v>50</v>
      </c>
      <c r="B102" s="21">
        <f t="shared" ref="B102:D102" si="39">(B94*$A$32 - B97*$A$37) / ($G$92*$H$32 - $G$93* $H$33)</f>
        <v>0.7556935818</v>
      </c>
      <c r="C102" s="21">
        <f t="shared" si="39"/>
        <v>0.7763975155</v>
      </c>
      <c r="D102" s="21">
        <f t="shared" si="39"/>
        <v>0.7329192547</v>
      </c>
      <c r="E102" s="22">
        <f t="shared" si="40"/>
        <v>0.7550034507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0.7660455487</v>
      </c>
      <c r="C103" s="21">
        <f t="shared" si="41"/>
        <v>0.7619047619</v>
      </c>
      <c r="D103" s="21">
        <f t="shared" si="41"/>
        <v>0.7308488613</v>
      </c>
      <c r="E103" s="22">
        <f t="shared" si="40"/>
        <v>0.7529330573</v>
      </c>
      <c r="F103" s="5">
        <f>STDEV(B101:D103)</f>
        <v>0.02326571129</v>
      </c>
      <c r="G103" s="5">
        <f>Max(B101:D103)</f>
        <v>0.7763975155</v>
      </c>
    </row>
    <row r="104">
      <c r="A104" s="1" t="s">
        <v>62</v>
      </c>
      <c r="B104" s="5">
        <f t="shared" ref="B104:D104" si="42">AVERAGE(B101:B103)</f>
        <v>0.7639751553</v>
      </c>
      <c r="C104" s="5">
        <f t="shared" si="42"/>
        <v>0.7577639752</v>
      </c>
      <c r="D104" s="5">
        <f t="shared" si="42"/>
        <v>0.7232574189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140.0</v>
      </c>
      <c r="H107" s="17">
        <f t="shared" ref="H107:H108" si="43">10^-9</f>
        <v>0.000000001</v>
      </c>
    </row>
    <row r="108">
      <c r="A108" s="1" t="s">
        <v>53</v>
      </c>
      <c r="B108" s="19">
        <v>77.5</v>
      </c>
      <c r="C108" s="19">
        <v>75.0</v>
      </c>
      <c r="D108" s="19">
        <v>73.6</v>
      </c>
      <c r="E108" s="1"/>
      <c r="F108" s="1" t="s">
        <v>54</v>
      </c>
      <c r="G108" s="18">
        <v>0.3</v>
      </c>
      <c r="H108" s="17">
        <f t="shared" si="43"/>
        <v>0.000000001</v>
      </c>
    </row>
    <row r="109">
      <c r="A109" s="1" t="s">
        <v>55</v>
      </c>
      <c r="B109" s="19">
        <v>77.8</v>
      </c>
      <c r="C109" s="19">
        <v>76.6</v>
      </c>
      <c r="D109" s="19">
        <v>73.2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77.3</v>
      </c>
      <c r="C110" s="19">
        <v>75.7</v>
      </c>
      <c r="D110" s="19">
        <v>74.1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1.5</v>
      </c>
      <c r="C111" s="20">
        <v>1.3</v>
      </c>
      <c r="D111" s="20">
        <v>1.4</v>
      </c>
      <c r="E111" s="6"/>
      <c r="F111" s="6"/>
      <c r="G111" s="6"/>
      <c r="H111" s="6"/>
    </row>
    <row r="112">
      <c r="A112" s="17">
        <f>10^-9</f>
        <v>0.000000001</v>
      </c>
      <c r="B112" s="20">
        <v>1.3</v>
      </c>
      <c r="C112" s="20">
        <v>1.4</v>
      </c>
      <c r="D112" s="20">
        <v>1.4</v>
      </c>
      <c r="E112" s="6"/>
      <c r="F112" s="6"/>
      <c r="G112" s="6"/>
      <c r="H112" s="6"/>
    </row>
    <row r="113">
      <c r="A113" s="13"/>
      <c r="B113" s="20">
        <v>1.8</v>
      </c>
      <c r="C113" s="20">
        <v>1.7</v>
      </c>
      <c r="D113" s="20">
        <v>1.4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0.5440229062</v>
      </c>
      <c r="C116" s="21">
        <f t="shared" si="44"/>
        <v>0.5275590551</v>
      </c>
      <c r="D116" s="21">
        <f t="shared" si="44"/>
        <v>0.5168217609</v>
      </c>
      <c r="E116" s="5">
        <f t="shared" ref="E116:E118" si="46">AVERAGE(B116:D116)</f>
        <v>0.5294679074</v>
      </c>
      <c r="F116" s="5">
        <f>AVERAGE(B116:D118)</f>
        <v>0.5309790822</v>
      </c>
      <c r="G116" s="5">
        <f>MIN(B116:D118)</f>
        <v>0.5139584825</v>
      </c>
    </row>
    <row r="117">
      <c r="A117" s="1" t="s">
        <v>50</v>
      </c>
      <c r="B117" s="21">
        <f t="shared" ref="B117:D117" si="45">(B109*$A$32 - B112*$A$37) / ($G$107*$H$32 - $G$108* $H$33)</f>
        <v>0.5476020043</v>
      </c>
      <c r="C117" s="21">
        <f t="shared" si="45"/>
        <v>0.5382963493</v>
      </c>
      <c r="D117" s="21">
        <f t="shared" si="45"/>
        <v>0.5139584825</v>
      </c>
      <c r="E117" s="22">
        <f t="shared" si="46"/>
        <v>0.533285612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0.5404438082</v>
      </c>
      <c r="C118" s="21">
        <f t="shared" si="47"/>
        <v>0.529706514</v>
      </c>
      <c r="D118" s="21">
        <f t="shared" si="47"/>
        <v>0.520400859</v>
      </c>
      <c r="E118" s="22">
        <f t="shared" si="46"/>
        <v>0.530183727</v>
      </c>
      <c r="F118" s="5">
        <f>STDEV(B116:D118)</f>
        <v>0.0122725899</v>
      </c>
      <c r="G118" s="5">
        <f>Max(B116:D118)</f>
        <v>0.5476020043</v>
      </c>
    </row>
    <row r="119">
      <c r="A119" s="1" t="s">
        <v>62</v>
      </c>
      <c r="B119" s="5">
        <f t="shared" ref="B119:D119" si="48">AVERAGE(B116:B118)</f>
        <v>0.5440229062</v>
      </c>
      <c r="C119" s="5">
        <f t="shared" si="48"/>
        <v>0.5318539728</v>
      </c>
      <c r="D119" s="5">
        <f t="shared" si="48"/>
        <v>0.5170603675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0.6788321168</v>
      </c>
      <c r="F123" s="4">
        <f>F1</f>
        <v>23</v>
      </c>
    </row>
    <row r="124">
      <c r="A124" s="1" t="str">
        <f>D16</f>
        <v>350nm</v>
      </c>
      <c r="B124" s="5">
        <f>F26</f>
        <v>0.5693430657</v>
      </c>
      <c r="F124" s="4">
        <f>F16</f>
        <v>25</v>
      </c>
    </row>
    <row r="125">
      <c r="A125" s="1" t="str">
        <f>D31</f>
        <v>375nm</v>
      </c>
      <c r="B125" s="5">
        <f>F41</f>
        <v>0.6715417428</v>
      </c>
      <c r="C125" s="5">
        <f t="shared" ref="C125:D125" si="49">F43</f>
        <v>0.03162494313</v>
      </c>
      <c r="D125" s="5">
        <f t="shared" si="49"/>
        <v>0.7148080439</v>
      </c>
      <c r="E125" s="5">
        <f>G41</f>
        <v>0.6270566728</v>
      </c>
      <c r="F125" s="6">
        <v>25.0</v>
      </c>
    </row>
    <row r="126">
      <c r="A126" s="1" t="str">
        <f>D46</f>
        <v>400nm</v>
      </c>
      <c r="B126" s="5">
        <f>F56</f>
        <v>0.7545045045</v>
      </c>
      <c r="F126" s="4">
        <f>F46</f>
        <v>23</v>
      </c>
    </row>
    <row r="127">
      <c r="A127" s="1" t="str">
        <f>D61</f>
        <v>400nm</v>
      </c>
      <c r="B127" s="5">
        <f>F71</f>
        <v>0.8108108108</v>
      </c>
      <c r="F127" s="4">
        <f>F61</f>
        <v>25</v>
      </c>
    </row>
    <row r="128">
      <c r="A128" s="1" t="str">
        <f>D76</f>
        <v>425nm</v>
      </c>
      <c r="B128" s="5">
        <f>F86</f>
        <v>0.6554994239</v>
      </c>
      <c r="F128" s="6">
        <f>F76</f>
        <v>23</v>
      </c>
    </row>
    <row r="129">
      <c r="A129" s="1" t="str">
        <f>D91</f>
        <v>425nm</v>
      </c>
      <c r="B129" s="5">
        <f>F101</f>
        <v>0.7483321831</v>
      </c>
      <c r="C129" s="5">
        <f t="shared" ref="C129:D129" si="50">F103</f>
        <v>0.02326571129</v>
      </c>
      <c r="D129" s="5">
        <f t="shared" si="50"/>
        <v>0.7763975155</v>
      </c>
      <c r="E129" s="5">
        <f>G101</f>
        <v>0.7060041408</v>
      </c>
      <c r="F129" s="6">
        <v>25.0</v>
      </c>
    </row>
    <row r="130">
      <c r="A130" s="1" t="str">
        <f>D106</f>
        <v>475nm</v>
      </c>
      <c r="B130" s="5">
        <f>F116</f>
        <v>0.5309790822</v>
      </c>
      <c r="C130" s="5">
        <f t="shared" ref="C130:D130" si="51">F118</f>
        <v>0.0122725899</v>
      </c>
      <c r="D130" s="5">
        <f t="shared" si="51"/>
        <v>0.5476020043</v>
      </c>
      <c r="E130" s="5">
        <f>G116</f>
        <v>0.5139584825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1.6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0.2</v>
      </c>
      <c r="H3" s="28">
        <f t="shared" si="1"/>
        <v>0.000000001</v>
      </c>
    </row>
    <row r="4">
      <c r="A4" s="32" t="s">
        <v>55</v>
      </c>
      <c r="B4" s="33"/>
      <c r="C4" s="34">
        <v>1.2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42"/>
      <c r="G5" s="42"/>
      <c r="H5" s="42"/>
      <c r="I5" s="43"/>
    </row>
    <row r="6">
      <c r="A6" s="35" t="s">
        <v>58</v>
      </c>
      <c r="B6" s="36"/>
      <c r="C6" s="36"/>
      <c r="D6" s="36"/>
      <c r="E6" s="30"/>
      <c r="F6" s="42"/>
      <c r="G6" s="42"/>
      <c r="H6" s="42"/>
      <c r="I6" s="43"/>
    </row>
    <row r="7">
      <c r="A7" s="37">
        <f>10^-9</f>
        <v>0.000000001</v>
      </c>
      <c r="B7" s="36"/>
      <c r="C7" s="38">
        <v>0.3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(B3*$A$17 - B6*$A$22) / ($G$17*$H$17 - $G$18* $H$18)</f>
        <v>0</v>
      </c>
      <c r="C11" s="39">
        <f t="shared" si="2"/>
        <v>0</v>
      </c>
      <c r="D11" s="39">
        <f t="shared" si="2"/>
        <v>0</v>
      </c>
      <c r="E11" s="28">
        <f t="shared" ref="E11:E13" si="3">AVERAGE(B11:D11)</f>
        <v>0</v>
      </c>
      <c r="F11" s="40">
        <f>C12</f>
        <v>0.6428571429</v>
      </c>
      <c r="G11" s="28">
        <f>MIN(B11:D13)</f>
        <v>0</v>
      </c>
      <c r="H11" s="30"/>
    </row>
    <row r="12">
      <c r="A12" s="32" t="s">
        <v>50</v>
      </c>
      <c r="B12" s="39">
        <f t="shared" ref="B12:B13" si="4">(B4*$A$17 - B7*$A$22) / ($G$17*$H$17 - $G$18* $H$18)</f>
        <v>0</v>
      </c>
      <c r="C12" s="41">
        <f>(C4*$A$17 - C7*$A$22) / ($G$2*$H$17 - $G$3* $H$18)</f>
        <v>0.6428571429</v>
      </c>
      <c r="D12" s="39">
        <f>(D4*$A$17 - D7*$A$22) / ($G$17*$H$17 - $G$18* $H$18)</f>
        <v>0</v>
      </c>
      <c r="E12" s="28">
        <f t="shared" si="3"/>
        <v>0.2142857143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si="4"/>
        <v>0</v>
      </c>
      <c r="C13" s="39">
        <f t="shared" ref="C13:D13" si="5">(C5*$A$17 - C8*$A$22) / ($G$17*$H$17 - $G$18* $H$18)</f>
        <v>0</v>
      </c>
      <c r="D13" s="39">
        <f t="shared" si="5"/>
        <v>0</v>
      </c>
      <c r="E13" s="28">
        <f t="shared" si="3"/>
        <v>0</v>
      </c>
      <c r="F13" s="42">
        <f>STDEV(B11:D13)</f>
        <v>0.2142857143</v>
      </c>
      <c r="G13" s="28">
        <f>Max(B11:D13)</f>
        <v>0.6428571429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0.2142857143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1.6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0.15</v>
      </c>
      <c r="H18" s="28">
        <f t="shared" si="7"/>
        <v>0.000000001</v>
      </c>
    </row>
    <row r="19">
      <c r="A19" s="32" t="s">
        <v>55</v>
      </c>
      <c r="B19" s="33"/>
      <c r="C19" s="34">
        <v>0.8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42"/>
      <c r="G20" s="42"/>
      <c r="H20" s="42"/>
      <c r="I20" s="43"/>
    </row>
    <row r="21">
      <c r="A21" s="35" t="s">
        <v>58</v>
      </c>
      <c r="B21" s="36"/>
      <c r="C21" s="36"/>
      <c r="D21" s="36"/>
      <c r="E21" s="30"/>
      <c r="F21" s="42"/>
      <c r="G21" s="42"/>
      <c r="H21" s="42"/>
      <c r="I21" s="43"/>
    </row>
    <row r="22">
      <c r="A22" s="37">
        <f>10^-9</f>
        <v>0.000000001</v>
      </c>
      <c r="B22" s="36"/>
      <c r="C22" s="38">
        <v>0.19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41">
        <f t="shared" ref="B26:D26" si="8">(B18*$A$17 - B21*$A$22) / ($G$17*$H$17 - $G$18* $H$18)</f>
        <v>0</v>
      </c>
      <c r="C26" s="41">
        <f t="shared" si="8"/>
        <v>0</v>
      </c>
      <c r="D26" s="41">
        <f t="shared" si="8"/>
        <v>0</v>
      </c>
      <c r="E26" s="40">
        <f t="shared" ref="E26:E28" si="10">AVERAGE(B26:D26)</f>
        <v>0</v>
      </c>
      <c r="F26" s="40">
        <f>C27</f>
        <v>0.4206896552</v>
      </c>
      <c r="G26" s="40">
        <f>MIN(B26:D28)</f>
        <v>0</v>
      </c>
      <c r="H26" s="30"/>
    </row>
    <row r="27">
      <c r="A27" s="32" t="s">
        <v>50</v>
      </c>
      <c r="B27" s="41">
        <f t="shared" ref="B27:D27" si="9">(B19*$A$17 - B22*$A$22) / ($G$17*$H$17 - $G$18* $H$18)</f>
        <v>0</v>
      </c>
      <c r="C27" s="41">
        <f t="shared" si="9"/>
        <v>0.4206896552</v>
      </c>
      <c r="D27" s="41">
        <f t="shared" si="9"/>
        <v>0</v>
      </c>
      <c r="E27" s="40">
        <f t="shared" si="10"/>
        <v>0.1402298851</v>
      </c>
      <c r="F27" s="26" t="s">
        <v>61</v>
      </c>
      <c r="G27" s="26" t="s">
        <v>4</v>
      </c>
      <c r="H27" s="30"/>
    </row>
    <row r="28">
      <c r="A28" s="32" t="s">
        <v>57</v>
      </c>
      <c r="B28" s="41">
        <f t="shared" ref="B28:D28" si="11">(B20*$A$17 - B23*$A$22) / ($G$17*$H$17 - $G$18* $H$18)</f>
        <v>0</v>
      </c>
      <c r="C28" s="41">
        <f t="shared" si="11"/>
        <v>0</v>
      </c>
      <c r="D28" s="41">
        <f t="shared" si="11"/>
        <v>0</v>
      </c>
      <c r="E28" s="40">
        <f t="shared" si="10"/>
        <v>0</v>
      </c>
      <c r="F28" s="42">
        <f>STDEV(B26:D28)</f>
        <v>0.1402298851</v>
      </c>
      <c r="G28" s="40">
        <f>Max(B26:D28)</f>
        <v>0.4206896552</v>
      </c>
      <c r="H28" s="30"/>
    </row>
    <row r="29">
      <c r="A29" s="26" t="s">
        <v>62</v>
      </c>
      <c r="B29" s="40">
        <f t="shared" ref="B29:D29" si="12">AVERAGE(B26:B28)</f>
        <v>0</v>
      </c>
      <c r="C29" s="40">
        <f t="shared" si="12"/>
        <v>0.1402298851</v>
      </c>
      <c r="D29" s="40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6.28</v>
      </c>
      <c r="H32" s="17">
        <f t="shared" ref="H32:H33" si="13">10^-9</f>
        <v>0.000000001</v>
      </c>
    </row>
    <row r="33">
      <c r="A33" s="1" t="s">
        <v>53</v>
      </c>
      <c r="B33" s="19">
        <v>6.94</v>
      </c>
      <c r="C33" s="19">
        <v>6.5</v>
      </c>
      <c r="D33" s="19">
        <v>6.3</v>
      </c>
      <c r="E33" s="1"/>
      <c r="F33" s="1" t="s">
        <v>54</v>
      </c>
      <c r="G33" s="18">
        <v>0.62</v>
      </c>
      <c r="H33" s="17">
        <f t="shared" si="13"/>
        <v>0.000000001</v>
      </c>
    </row>
    <row r="34">
      <c r="A34" s="1" t="s">
        <v>55</v>
      </c>
      <c r="B34" s="19">
        <v>6.98</v>
      </c>
      <c r="C34" s="19">
        <v>6.66</v>
      </c>
      <c r="D34" s="19">
        <v>6.7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6.69</v>
      </c>
      <c r="C35" s="19">
        <v>6.43</v>
      </c>
      <c r="D35" s="19">
        <v>6.4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3.13</v>
      </c>
      <c r="C36" s="20">
        <v>2.55</v>
      </c>
      <c r="D36" s="20">
        <v>2.54</v>
      </c>
      <c r="E36" s="6"/>
      <c r="F36" s="6"/>
      <c r="G36" s="6"/>
      <c r="H36" s="6"/>
    </row>
    <row r="37">
      <c r="A37" s="17">
        <f>10^-9</f>
        <v>0.000000001</v>
      </c>
      <c r="B37" s="20">
        <v>3.25</v>
      </c>
      <c r="C37" s="20">
        <v>2.73</v>
      </c>
      <c r="D37" s="20">
        <v>2.83</v>
      </c>
      <c r="E37" s="6"/>
      <c r="F37" s="6"/>
      <c r="G37" s="6"/>
      <c r="H37" s="6"/>
    </row>
    <row r="38">
      <c r="A38" s="13"/>
      <c r="B38" s="20">
        <v>3.05</v>
      </c>
      <c r="C38" s="20">
        <v>2.73</v>
      </c>
      <c r="D38" s="20">
        <v>2.82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0.6731448763</v>
      </c>
      <c r="C41" s="21">
        <f t="shared" si="14"/>
        <v>0.6978798587</v>
      </c>
      <c r="D41" s="21">
        <f t="shared" si="14"/>
        <v>0.6643109541</v>
      </c>
      <c r="E41" s="5">
        <f t="shared" ref="E41:E43" si="16">AVERAGE(B41:D41)</f>
        <v>0.6784452297</v>
      </c>
      <c r="F41" s="5">
        <f>AVERAGE(B41:D43)</f>
        <v>0.6668629761</v>
      </c>
      <c r="G41" s="5">
        <f>MIN(B41:D43)</f>
        <v>0.6325088339</v>
      </c>
    </row>
    <row r="42">
      <c r="A42" s="1" t="s">
        <v>50</v>
      </c>
      <c r="B42" s="21">
        <f t="shared" ref="B42:D42" si="15">(B34*$A$32 - B37*$A$37) / ($G$32*$H$32 - $G$33* $H$33)</f>
        <v>0.6590106007</v>
      </c>
      <c r="C42" s="21">
        <f t="shared" si="15"/>
        <v>0.6943462898</v>
      </c>
      <c r="D42" s="21">
        <f t="shared" si="15"/>
        <v>0.683745583</v>
      </c>
      <c r="E42" s="5">
        <f t="shared" si="16"/>
        <v>0.6790341578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0.6431095406</v>
      </c>
      <c r="C43" s="21">
        <f t="shared" si="17"/>
        <v>0.6537102473</v>
      </c>
      <c r="D43" s="21">
        <f t="shared" si="17"/>
        <v>0.6325088339</v>
      </c>
      <c r="E43" s="5">
        <f t="shared" si="16"/>
        <v>0.6431095406</v>
      </c>
      <c r="F43" s="5">
        <f>STDEV(B41:D43)</f>
        <v>0.02243731237</v>
      </c>
      <c r="G43" s="5">
        <f>Max(B41:D43)</f>
        <v>0.6978798587</v>
      </c>
    </row>
    <row r="44">
      <c r="A44" s="1" t="s">
        <v>62</v>
      </c>
      <c r="B44" s="5">
        <f t="shared" ref="B44:D44" si="18">AVERAGE(B41:B43)</f>
        <v>0.6584216726</v>
      </c>
      <c r="C44" s="5">
        <f t="shared" si="18"/>
        <v>0.6819787986</v>
      </c>
      <c r="D44" s="5">
        <f t="shared" si="18"/>
        <v>0.660188457</v>
      </c>
    </row>
    <row r="46">
      <c r="A46" s="13" t="s">
        <v>45</v>
      </c>
      <c r="B46" s="1"/>
      <c r="C46" s="1" t="s">
        <v>38</v>
      </c>
      <c r="D46" s="1" t="s">
        <v>37</v>
      </c>
      <c r="E46" s="1" t="s">
        <v>6</v>
      </c>
      <c r="F46" s="1">
        <v>23.0</v>
      </c>
      <c r="G46" s="1" t="s">
        <v>47</v>
      </c>
      <c r="H46" s="1" t="s">
        <v>48</v>
      </c>
    </row>
    <row r="47">
      <c r="A47" s="17">
        <f>10^-9</f>
        <v>0.000000001</v>
      </c>
      <c r="B47" s="1" t="s">
        <v>49</v>
      </c>
      <c r="C47" s="1" t="s">
        <v>50</v>
      </c>
      <c r="D47" s="1" t="s">
        <v>51</v>
      </c>
      <c r="E47" s="1"/>
      <c r="F47" s="1" t="s">
        <v>52</v>
      </c>
      <c r="G47" s="18">
        <v>26.8</v>
      </c>
      <c r="H47" s="17">
        <f t="shared" ref="H47:H48" si="19">10^-9</f>
        <v>0.000000001</v>
      </c>
    </row>
    <row r="48">
      <c r="A48" s="1" t="s">
        <v>53</v>
      </c>
      <c r="B48" s="19"/>
      <c r="C48" s="19"/>
      <c r="D48" s="19"/>
      <c r="E48" s="1"/>
      <c r="F48" s="1" t="s">
        <v>54</v>
      </c>
      <c r="G48" s="18">
        <v>0.24</v>
      </c>
      <c r="H48" s="17">
        <f t="shared" si="19"/>
        <v>0.000000001</v>
      </c>
    </row>
    <row r="49">
      <c r="A49" s="1" t="s">
        <v>55</v>
      </c>
      <c r="B49" s="19"/>
      <c r="C49" s="19">
        <v>22.4</v>
      </c>
      <c r="D49" s="19"/>
      <c r="E49" s="1"/>
      <c r="F49" s="1" t="s">
        <v>56</v>
      </c>
      <c r="G49" s="18" t="s">
        <v>56</v>
      </c>
    </row>
    <row r="50">
      <c r="A50" s="1" t="s">
        <v>57</v>
      </c>
      <c r="B50" s="19"/>
      <c r="C50" s="19"/>
      <c r="D50" s="19"/>
      <c r="E50" s="6"/>
      <c r="F50" s="6" t="s">
        <v>56</v>
      </c>
      <c r="G50" s="6" t="s">
        <v>56</v>
      </c>
    </row>
    <row r="51">
      <c r="A51" s="13" t="s">
        <v>58</v>
      </c>
      <c r="B51" s="20"/>
      <c r="C51" s="20"/>
      <c r="D51" s="20"/>
      <c r="E51" s="6"/>
      <c r="F51" s="6"/>
      <c r="G51" s="6"/>
      <c r="H51" s="6"/>
    </row>
    <row r="52">
      <c r="A52" s="17">
        <f>10^-9</f>
        <v>0.000000001</v>
      </c>
      <c r="B52" s="20"/>
      <c r="C52" s="20">
        <v>0.4</v>
      </c>
      <c r="D52" s="20"/>
      <c r="E52" s="6"/>
      <c r="F52" s="6"/>
      <c r="G52" s="6"/>
      <c r="H52" s="6"/>
    </row>
    <row r="53">
      <c r="A53" s="13"/>
      <c r="B53" s="20"/>
      <c r="C53" s="20"/>
      <c r="D53" s="20"/>
      <c r="E53" s="6"/>
      <c r="F53" s="6"/>
      <c r="G53" s="6"/>
      <c r="H53" s="6"/>
    </row>
    <row r="54">
      <c r="A54" s="13" t="s">
        <v>44</v>
      </c>
      <c r="E54" s="6"/>
      <c r="F54" s="6" t="s">
        <v>56</v>
      </c>
      <c r="G54" s="6" t="s">
        <v>56</v>
      </c>
      <c r="H54" s="6" t="s">
        <v>56</v>
      </c>
    </row>
    <row r="55">
      <c r="B55" s="1" t="s">
        <v>49</v>
      </c>
      <c r="C55" s="1" t="s">
        <v>50</v>
      </c>
      <c r="D55" s="1" t="s">
        <v>51</v>
      </c>
      <c r="E55" s="1" t="s">
        <v>59</v>
      </c>
      <c r="F55" s="1" t="s">
        <v>60</v>
      </c>
      <c r="G55" s="1" t="s">
        <v>5</v>
      </c>
    </row>
    <row r="56">
      <c r="A56" s="1" t="s">
        <v>53</v>
      </c>
      <c r="B56" s="21">
        <f t="shared" ref="B56:D56" si="20">(B48*$A$32 - B51*$A$37) / ($G$32*$H$32 - $G$33* $H$33)</f>
        <v>0</v>
      </c>
      <c r="C56" s="21">
        <f t="shared" si="20"/>
        <v>0</v>
      </c>
      <c r="D56" s="21">
        <f t="shared" si="20"/>
        <v>0</v>
      </c>
      <c r="E56" s="5">
        <f t="shared" ref="E56:E58" si="21">AVERAGE(B56:D56)</f>
        <v>0</v>
      </c>
      <c r="F56" s="5">
        <f>C57</f>
        <v>0.828313253</v>
      </c>
      <c r="G56" s="5">
        <f>MIN(B56:D58)</f>
        <v>0</v>
      </c>
    </row>
    <row r="57">
      <c r="A57" s="1" t="s">
        <v>50</v>
      </c>
      <c r="B57" s="21">
        <f t="shared" ref="B57:B58" si="22">(B49*$A$32 - B52*$A$37) / ($G$32*$H$32 - $G$33* $H$33)</f>
        <v>0</v>
      </c>
      <c r="C57" s="21">
        <f>(C49*$A$32 - C52*$A$37) / ($G$47*$H$32 - $G$48* $H$33)</f>
        <v>0.828313253</v>
      </c>
      <c r="D57" s="21">
        <f>(D49*$A$32 - D52*$A$37) / ($G$32*$H$32 - $G$33* $H$33)</f>
        <v>0</v>
      </c>
      <c r="E57" s="5">
        <f t="shared" si="21"/>
        <v>0.2761044177</v>
      </c>
      <c r="F57" s="1" t="s">
        <v>61</v>
      </c>
      <c r="G57" s="1" t="s">
        <v>4</v>
      </c>
    </row>
    <row r="58">
      <c r="A58" s="1" t="s">
        <v>57</v>
      </c>
      <c r="B58" s="21">
        <f t="shared" si="22"/>
        <v>0</v>
      </c>
      <c r="C58" s="21">
        <f t="shared" ref="C58:D58" si="23">(C50*$A$32 - C53*$A$37) / ($G$32*$H$32 - $G$33* $H$33)</f>
        <v>0</v>
      </c>
      <c r="D58" s="21">
        <f t="shared" si="23"/>
        <v>0</v>
      </c>
      <c r="E58" s="5">
        <f t="shared" si="21"/>
        <v>0</v>
      </c>
      <c r="F58" s="5">
        <f>STDEV(B56:D58)</f>
        <v>0.2761044177</v>
      </c>
      <c r="G58" s="5">
        <f>Max(B56:D58)</f>
        <v>0.828313253</v>
      </c>
    </row>
    <row r="59">
      <c r="A59" s="1" t="s">
        <v>62</v>
      </c>
      <c r="B59" s="5">
        <f t="shared" ref="B59:D59" si="24">AVERAGE(B56:B58)</f>
        <v>0</v>
      </c>
      <c r="C59" s="5">
        <f t="shared" si="24"/>
        <v>0.2761044177</v>
      </c>
      <c r="D59" s="5">
        <f t="shared" si="24"/>
        <v>0</v>
      </c>
    </row>
    <row r="61">
      <c r="A61" s="13" t="s">
        <v>45</v>
      </c>
      <c r="B61" s="1"/>
      <c r="C61" s="1" t="s">
        <v>38</v>
      </c>
      <c r="D61" s="1" t="s">
        <v>37</v>
      </c>
      <c r="E61" s="1" t="s">
        <v>6</v>
      </c>
      <c r="F61" s="1">
        <v>25.0</v>
      </c>
      <c r="G61" s="1" t="s">
        <v>47</v>
      </c>
      <c r="H61" s="1" t="s">
        <v>48</v>
      </c>
    </row>
    <row r="62">
      <c r="A62" s="17">
        <f>10^-9</f>
        <v>0.000000001</v>
      </c>
      <c r="B62" s="1" t="s">
        <v>49</v>
      </c>
      <c r="C62" s="1" t="s">
        <v>50</v>
      </c>
      <c r="D62" s="1" t="s">
        <v>51</v>
      </c>
      <c r="E62" s="1"/>
      <c r="F62" s="1" t="s">
        <v>52</v>
      </c>
      <c r="G62" s="18">
        <v>27.5</v>
      </c>
      <c r="H62" s="17">
        <f t="shared" ref="H62:H63" si="25">10^-9</f>
        <v>0.000000001</v>
      </c>
    </row>
    <row r="63">
      <c r="A63" s="1" t="s">
        <v>53</v>
      </c>
      <c r="B63" s="19"/>
      <c r="C63" s="19"/>
      <c r="D63" s="19"/>
      <c r="E63" s="1"/>
      <c r="F63" s="1" t="s">
        <v>54</v>
      </c>
      <c r="G63" s="18">
        <v>0.14</v>
      </c>
      <c r="H63" s="17">
        <f t="shared" si="25"/>
        <v>0.000000001</v>
      </c>
    </row>
    <row r="64">
      <c r="A64" s="1" t="s">
        <v>55</v>
      </c>
      <c r="B64" s="19"/>
      <c r="C64" s="19">
        <v>22.9</v>
      </c>
      <c r="D64" s="19"/>
      <c r="E64" s="1"/>
      <c r="F64" s="1" t="s">
        <v>56</v>
      </c>
      <c r="G64" s="18" t="s">
        <v>56</v>
      </c>
    </row>
    <row r="65">
      <c r="A65" s="1" t="s">
        <v>57</v>
      </c>
      <c r="B65" s="19"/>
      <c r="C65" s="19"/>
      <c r="D65" s="19"/>
      <c r="E65" s="6"/>
      <c r="F65" s="6" t="s">
        <v>56</v>
      </c>
      <c r="G65" s="6" t="s">
        <v>56</v>
      </c>
    </row>
    <row r="66">
      <c r="A66" s="13" t="s">
        <v>58</v>
      </c>
      <c r="B66" s="20"/>
      <c r="C66" s="20"/>
      <c r="D66" s="20"/>
      <c r="E66" s="6"/>
      <c r="F66" s="6"/>
      <c r="G66" s="6"/>
      <c r="H66" s="6"/>
    </row>
    <row r="67">
      <c r="A67" s="17">
        <f>10^-9</f>
        <v>0.000000001</v>
      </c>
      <c r="B67" s="20"/>
      <c r="C67" s="20">
        <v>0.16</v>
      </c>
      <c r="D67" s="20"/>
      <c r="E67" s="6"/>
      <c r="F67" s="6"/>
      <c r="G67" s="6"/>
      <c r="H67" s="6"/>
    </row>
    <row r="68">
      <c r="A68" s="13"/>
      <c r="B68" s="20"/>
      <c r="C68" s="20"/>
      <c r="D68" s="20"/>
      <c r="E68" s="6"/>
      <c r="F68" s="6"/>
      <c r="G68" s="6"/>
      <c r="H68" s="6"/>
    </row>
    <row r="69">
      <c r="A69" s="13" t="s">
        <v>44</v>
      </c>
      <c r="E69" s="6"/>
      <c r="F69" s="6" t="s">
        <v>56</v>
      </c>
      <c r="G69" s="6" t="s">
        <v>56</v>
      </c>
      <c r="H69" s="6" t="s">
        <v>56</v>
      </c>
    </row>
    <row r="70">
      <c r="B70" s="1" t="s">
        <v>49</v>
      </c>
      <c r="C70" s="1" t="s">
        <v>50</v>
      </c>
      <c r="D70" s="1" t="s">
        <v>51</v>
      </c>
      <c r="E70" s="1" t="s">
        <v>59</v>
      </c>
      <c r="F70" s="1" t="s">
        <v>60</v>
      </c>
      <c r="G70" s="1" t="s">
        <v>5</v>
      </c>
    </row>
    <row r="71">
      <c r="A71" s="1" t="s">
        <v>53</v>
      </c>
      <c r="B71" s="21">
        <f t="shared" ref="B71:D71" si="26">(B63*$A$32 - B66*$A$37) / ($G$32*$H$32 - $G$33* $H$33)</f>
        <v>0</v>
      </c>
      <c r="C71" s="21">
        <f t="shared" si="26"/>
        <v>0</v>
      </c>
      <c r="D71" s="21">
        <f t="shared" si="26"/>
        <v>0</v>
      </c>
      <c r="E71" s="5">
        <f t="shared" ref="E71:E73" si="27">AVERAGE(B71:D71)</f>
        <v>0</v>
      </c>
      <c r="F71" s="5">
        <f>C72</f>
        <v>0.8311403509</v>
      </c>
      <c r="G71" s="5">
        <f>MIN(B71:D73)</f>
        <v>0</v>
      </c>
    </row>
    <row r="72">
      <c r="A72" s="1" t="s">
        <v>50</v>
      </c>
      <c r="B72" s="21">
        <f t="shared" ref="B72:B73" si="28">(B64*$A$32 - B67*$A$37) / ($G$32*$H$32 - $G$33* $H$33)</f>
        <v>0</v>
      </c>
      <c r="C72" s="21">
        <f>(C64*$A$32 - C67*$A$37) / ($G$62*$H$32 - $G$63* $H$33)</f>
        <v>0.8311403509</v>
      </c>
      <c r="D72" s="21">
        <f>(D64*$A$32 - D67*$A$37) / ($G$32*$H$32 - $G$33* $H$33)</f>
        <v>0</v>
      </c>
      <c r="E72" s="5">
        <f t="shared" si="27"/>
        <v>0.2770467836</v>
      </c>
      <c r="F72" s="1" t="s">
        <v>61</v>
      </c>
      <c r="G72" s="1" t="s">
        <v>4</v>
      </c>
    </row>
    <row r="73">
      <c r="A73" s="1" t="s">
        <v>57</v>
      </c>
      <c r="B73" s="21">
        <f t="shared" si="28"/>
        <v>0</v>
      </c>
      <c r="C73" s="21">
        <f t="shared" ref="C73:D73" si="29">(C65*$A$32 - C68*$A$37) / ($G$32*$H$32 - $G$33* $H$33)</f>
        <v>0</v>
      </c>
      <c r="D73" s="21">
        <f t="shared" si="29"/>
        <v>0</v>
      </c>
      <c r="E73" s="5">
        <f t="shared" si="27"/>
        <v>0</v>
      </c>
      <c r="F73" s="5">
        <f>STDEV(B71:D73)</f>
        <v>0.2770467836</v>
      </c>
      <c r="G73" s="5">
        <f>Max(B71:D73)</f>
        <v>0.8311403509</v>
      </c>
    </row>
    <row r="74">
      <c r="A74" s="1" t="s">
        <v>62</v>
      </c>
      <c r="B74" s="5">
        <f t="shared" ref="B74:D74" si="30">AVERAGE(B71:B73)</f>
        <v>0</v>
      </c>
      <c r="C74" s="5">
        <f t="shared" si="30"/>
        <v>0.2770467836</v>
      </c>
      <c r="D74" s="5">
        <f t="shared" si="30"/>
        <v>0</v>
      </c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114.0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0.3</v>
      </c>
      <c r="H78" s="17">
        <f t="shared" si="31"/>
        <v>0.000000001</v>
      </c>
    </row>
    <row r="79">
      <c r="A79" s="1" t="s">
        <v>55</v>
      </c>
      <c r="B79" s="19"/>
      <c r="C79" s="19">
        <v>80.8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0.08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0.7099384345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0.7099384345</v>
      </c>
      <c r="D87" s="21">
        <f>(D79*$A$32 - D82*$A$37) / ($G$92*$H$32 - $G$93* $H$33)</f>
        <v>0</v>
      </c>
      <c r="E87" s="22">
        <f t="shared" si="33"/>
        <v>0.2366461448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0.2366461448</v>
      </c>
      <c r="G88" s="5">
        <f>Max(B86:D88)</f>
        <v>0.7099384345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0.2366461448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51.9</v>
      </c>
      <c r="H92" s="17">
        <f t="shared" ref="H92:H93" si="37">10^-9</f>
        <v>0.000000001</v>
      </c>
    </row>
    <row r="93">
      <c r="A93" s="1" t="s">
        <v>53</v>
      </c>
      <c r="B93" s="19">
        <v>41.4</v>
      </c>
      <c r="C93" s="19">
        <v>38.4</v>
      </c>
      <c r="D93" s="19">
        <v>43.3</v>
      </c>
      <c r="E93" s="1"/>
      <c r="F93" s="1" t="s">
        <v>54</v>
      </c>
      <c r="G93" s="18">
        <v>0.45</v>
      </c>
      <c r="H93" s="17">
        <f t="shared" si="37"/>
        <v>0.000000001</v>
      </c>
    </row>
    <row r="94">
      <c r="A94" s="1" t="s">
        <v>55</v>
      </c>
      <c r="B94" s="19">
        <v>42.1</v>
      </c>
      <c r="C94" s="19">
        <v>42.5</v>
      </c>
      <c r="D94" s="19">
        <v>42.7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41.7</v>
      </c>
      <c r="C95" s="19">
        <v>41.8</v>
      </c>
      <c r="D95" s="19">
        <v>40.5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3.0</v>
      </c>
      <c r="C96" s="20">
        <v>2.1</v>
      </c>
      <c r="D96" s="20">
        <v>2.0</v>
      </c>
      <c r="E96" s="6"/>
      <c r="F96" s="6"/>
      <c r="G96" s="6"/>
      <c r="H96" s="6"/>
    </row>
    <row r="97">
      <c r="A97" s="17">
        <f>10^-9</f>
        <v>0.000000001</v>
      </c>
      <c r="B97" s="20">
        <v>2.6</v>
      </c>
      <c r="C97" s="20">
        <v>2.5</v>
      </c>
      <c r="D97" s="20">
        <v>2.1</v>
      </c>
      <c r="E97" s="6"/>
      <c r="F97" s="6"/>
      <c r="G97" s="6"/>
      <c r="H97" s="6"/>
    </row>
    <row r="98">
      <c r="A98" s="13"/>
      <c r="B98" s="20">
        <v>3.0</v>
      </c>
      <c r="C98" s="20">
        <v>2.2</v>
      </c>
      <c r="D98" s="20">
        <v>2.2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0.7463556851</v>
      </c>
      <c r="C101" s="21">
        <f t="shared" si="38"/>
        <v>0.7055393586</v>
      </c>
      <c r="D101" s="21">
        <f t="shared" si="38"/>
        <v>0.8027210884</v>
      </c>
      <c r="E101" s="5">
        <f t="shared" ref="E101:E103" si="40">AVERAGE(B101:D101)</f>
        <v>0.7515387107</v>
      </c>
      <c r="F101" s="5">
        <f>AVERAGE(B101:D103)</f>
        <v>0.7616888025</v>
      </c>
      <c r="G101" s="5">
        <f>MIN(B101:D103)</f>
        <v>0.7055393586</v>
      </c>
    </row>
    <row r="102">
      <c r="A102" s="1" t="s">
        <v>50</v>
      </c>
      <c r="B102" s="21">
        <f t="shared" ref="B102:D102" si="39">(B94*$A$32 - B97*$A$37) / ($G$92*$H$32 - $G$93* $H$33)</f>
        <v>0.7677356657</v>
      </c>
      <c r="C102" s="21">
        <f t="shared" si="39"/>
        <v>0.7774538387</v>
      </c>
      <c r="D102" s="21">
        <f t="shared" si="39"/>
        <v>0.7891156463</v>
      </c>
      <c r="E102" s="22">
        <f t="shared" si="40"/>
        <v>0.7781017169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0.7521865889</v>
      </c>
      <c r="C103" s="21">
        <f t="shared" si="41"/>
        <v>0.7696793003</v>
      </c>
      <c r="D103" s="21">
        <f t="shared" si="41"/>
        <v>0.7444120505</v>
      </c>
      <c r="E103" s="22">
        <f t="shared" si="40"/>
        <v>0.7554259799</v>
      </c>
      <c r="F103" s="5">
        <f>STDEV(B101:D103)</f>
        <v>0.02863885469</v>
      </c>
      <c r="G103" s="5">
        <f>Max(B101:D103)</f>
        <v>0.8027210884</v>
      </c>
    </row>
    <row r="104">
      <c r="A104" s="1" t="s">
        <v>62</v>
      </c>
      <c r="B104" s="5">
        <f t="shared" ref="B104:D104" si="42">AVERAGE(B101:B103)</f>
        <v>0.7554259799</v>
      </c>
      <c r="C104" s="5">
        <f t="shared" si="42"/>
        <v>0.7508908325</v>
      </c>
      <c r="D104" s="5">
        <f t="shared" si="42"/>
        <v>0.7787495951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149.5</v>
      </c>
      <c r="H107" s="17">
        <f t="shared" ref="H107:H108" si="43">10^-9</f>
        <v>0.000000001</v>
      </c>
    </row>
    <row r="108">
      <c r="A108" s="1" t="s">
        <v>53</v>
      </c>
      <c r="B108" s="19">
        <v>88.0</v>
      </c>
      <c r="C108" s="19">
        <v>81.2</v>
      </c>
      <c r="D108" s="19">
        <v>94.3</v>
      </c>
      <c r="E108" s="1"/>
      <c r="F108" s="1" t="s">
        <v>54</v>
      </c>
      <c r="G108" s="18">
        <v>0.55</v>
      </c>
      <c r="H108" s="17">
        <f t="shared" si="43"/>
        <v>0.000000001</v>
      </c>
    </row>
    <row r="109">
      <c r="A109" s="1" t="s">
        <v>55</v>
      </c>
      <c r="B109" s="19">
        <v>95.0</v>
      </c>
      <c r="C109" s="19">
        <v>89.7</v>
      </c>
      <c r="D109" s="19">
        <v>95.2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87.6</v>
      </c>
      <c r="C110" s="19">
        <v>91.1</v>
      </c>
      <c r="D110" s="19">
        <v>87.1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4.2</v>
      </c>
      <c r="C111" s="20">
        <v>3.2</v>
      </c>
      <c r="D111" s="20">
        <v>3.3</v>
      </c>
      <c r="E111" s="6"/>
      <c r="F111" s="6"/>
      <c r="G111" s="6"/>
      <c r="H111" s="6"/>
    </row>
    <row r="112">
      <c r="A112" s="17">
        <f>10^-9</f>
        <v>0.000000001</v>
      </c>
      <c r="B112" s="20">
        <v>5.7</v>
      </c>
      <c r="C112" s="20">
        <v>3.8</v>
      </c>
      <c r="D112" s="20">
        <v>4.8</v>
      </c>
      <c r="E112" s="6"/>
      <c r="F112" s="6"/>
      <c r="G112" s="6"/>
      <c r="H112" s="6"/>
    </row>
    <row r="113">
      <c r="A113" s="13"/>
      <c r="B113" s="20">
        <v>4.6</v>
      </c>
      <c r="C113" s="20">
        <v>3.2</v>
      </c>
      <c r="D113" s="20">
        <v>4.5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0.562604901</v>
      </c>
      <c r="C116" s="21">
        <f t="shared" si="44"/>
        <v>0.5236656596</v>
      </c>
      <c r="D116" s="21">
        <f t="shared" si="44"/>
        <v>0.6109432696</v>
      </c>
      <c r="E116" s="5">
        <f t="shared" ref="E116:E118" si="46">AVERAGE(B116:D116)</f>
        <v>0.5657379434</v>
      </c>
      <c r="F116" s="5">
        <f>AVERAGE(B116:D118)</f>
        <v>0.5758084368</v>
      </c>
      <c r="G116" s="5">
        <f>MIN(B116:D118)</f>
        <v>0.5236656596</v>
      </c>
    </row>
    <row r="117">
      <c r="A117" s="1" t="s">
        <v>50</v>
      </c>
      <c r="B117" s="21">
        <f t="shared" ref="B117:D117" si="45">(B109*$A$32 - B112*$A$37) / ($G$107*$H$32 - $G$108* $H$33)</f>
        <v>0.5995300436</v>
      </c>
      <c r="C117" s="21">
        <f t="shared" si="45"/>
        <v>0.5767035918</v>
      </c>
      <c r="D117" s="21">
        <f t="shared" si="45"/>
        <v>0.6069150722</v>
      </c>
      <c r="E117" s="22">
        <f t="shared" si="46"/>
        <v>0.5943829025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0.5572339711</v>
      </c>
      <c r="C118" s="21">
        <f t="shared" si="47"/>
        <v>0.5901309164</v>
      </c>
      <c r="D118" s="21">
        <f t="shared" si="47"/>
        <v>0.5545485062</v>
      </c>
      <c r="E118" s="22">
        <f t="shared" si="46"/>
        <v>0.5673044646</v>
      </c>
      <c r="F118" s="5">
        <f>STDEV(B116:D118)</f>
        <v>0.02885508315</v>
      </c>
      <c r="G118" s="5">
        <f>Max(B116:D118)</f>
        <v>0.6109432696</v>
      </c>
    </row>
    <row r="119">
      <c r="A119" s="1" t="s">
        <v>62</v>
      </c>
      <c r="B119" s="5">
        <f t="shared" ref="B119:D119" si="48">AVERAGE(B116:B118)</f>
        <v>0.5731229719</v>
      </c>
      <c r="C119" s="5">
        <f t="shared" si="48"/>
        <v>0.5635000559</v>
      </c>
      <c r="D119" s="5">
        <f t="shared" si="48"/>
        <v>0.5908022826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D16</f>
        <v>350nm</v>
      </c>
      <c r="B123" s="5">
        <f>F11</f>
        <v>0.6428571429</v>
      </c>
      <c r="C123" s="5"/>
      <c r="D123" s="5"/>
      <c r="E123" s="5"/>
      <c r="F123" s="4">
        <f>F1</f>
        <v>23</v>
      </c>
    </row>
    <row r="124">
      <c r="A124" s="1" t="str">
        <f>D1</f>
        <v>350nm</v>
      </c>
      <c r="B124" s="5">
        <f>F26</f>
        <v>0.4206896552</v>
      </c>
      <c r="C124" s="5"/>
      <c r="D124" s="5"/>
      <c r="E124" s="5"/>
      <c r="F124" s="4">
        <f>F16</f>
        <v>25</v>
      </c>
    </row>
    <row r="125">
      <c r="A125" s="1" t="str">
        <f>D31</f>
        <v>375nm</v>
      </c>
      <c r="B125" s="5">
        <f>F41</f>
        <v>0.6668629761</v>
      </c>
      <c r="C125" s="5">
        <f t="shared" ref="C125:D125" si="49">F43</f>
        <v>0.02243731237</v>
      </c>
      <c r="D125" s="5">
        <f t="shared" si="49"/>
        <v>0.6978798587</v>
      </c>
      <c r="E125" s="5">
        <f>G41</f>
        <v>0.6325088339</v>
      </c>
      <c r="F125" s="6">
        <v>25.0</v>
      </c>
    </row>
    <row r="126">
      <c r="A126" s="1" t="str">
        <f>D46</f>
        <v>400nm</v>
      </c>
      <c r="B126" s="5">
        <f>F56</f>
        <v>0.828313253</v>
      </c>
      <c r="F126" s="4">
        <f>F46</f>
        <v>23</v>
      </c>
    </row>
    <row r="127">
      <c r="A127" s="1" t="str">
        <f>D61</f>
        <v>400nm</v>
      </c>
      <c r="B127" s="5">
        <f>F71</f>
        <v>0.8311403509</v>
      </c>
      <c r="F127" s="4">
        <f>F61</f>
        <v>25</v>
      </c>
    </row>
    <row r="128">
      <c r="A128" s="1" t="str">
        <f>D76</f>
        <v>425nm</v>
      </c>
      <c r="B128" s="5">
        <f>F86</f>
        <v>0.7099384345</v>
      </c>
      <c r="F128" s="4">
        <f>F76</f>
        <v>23</v>
      </c>
    </row>
    <row r="129">
      <c r="A129" s="1" t="str">
        <f>D91</f>
        <v>425nm</v>
      </c>
      <c r="B129" s="5">
        <f>F101</f>
        <v>0.7616888025</v>
      </c>
      <c r="C129" s="5">
        <f t="shared" ref="C129:D129" si="50">F103</f>
        <v>0.02863885469</v>
      </c>
      <c r="D129" s="5">
        <f t="shared" si="50"/>
        <v>0.8027210884</v>
      </c>
      <c r="E129" s="5">
        <f>G101</f>
        <v>0.7055393586</v>
      </c>
      <c r="F129" s="6">
        <v>25.0</v>
      </c>
    </row>
    <row r="130">
      <c r="A130" s="1" t="str">
        <f>D106</f>
        <v>475nm</v>
      </c>
      <c r="B130" s="5">
        <f>F116</f>
        <v>0.5758084368</v>
      </c>
      <c r="C130" s="5">
        <f t="shared" ref="C130:D130" si="51">F118</f>
        <v>0.02885508315</v>
      </c>
      <c r="D130" s="5">
        <f t="shared" si="51"/>
        <v>0.6109432696</v>
      </c>
      <c r="E130" s="5">
        <f>G116</f>
        <v>0.5236656596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0.2</v>
      </c>
      <c r="H3" s="28">
        <f t="shared" si="1"/>
        <v>0.000000001</v>
      </c>
    </row>
    <row r="4">
      <c r="A4" s="32" t="s">
        <v>55</v>
      </c>
      <c r="B4" s="33"/>
      <c r="C4" s="34">
        <v>0.73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0.05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0.5230769231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0.5230769231</v>
      </c>
      <c r="D12" s="39">
        <f t="shared" si="3"/>
        <v>0</v>
      </c>
      <c r="E12" s="28">
        <f t="shared" si="4"/>
        <v>0.1743589744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0.1743589744</v>
      </c>
      <c r="G13" s="28">
        <f>Max(B11:D13)</f>
        <v>0.5230769231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0.1743589744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0.2</v>
      </c>
      <c r="H18" s="28">
        <f t="shared" si="7"/>
        <v>0.000000001</v>
      </c>
    </row>
    <row r="19">
      <c r="A19" s="32" t="s">
        <v>55</v>
      </c>
      <c r="B19" s="33"/>
      <c r="C19" s="34">
        <v>0.5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0.05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0.3461538462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0.3461538462</v>
      </c>
      <c r="D27" s="39">
        <f>(D19*$A$2 - D22*$A$7) / ($G$2*$H$2 - $G$3* $H$3)</f>
        <v>0</v>
      </c>
      <c r="E27" s="28">
        <f t="shared" si="9"/>
        <v>0.1153846154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0.1153846154</v>
      </c>
      <c r="G28" s="28">
        <f>Max(B26:D28)</f>
        <v>0.3461538462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0.1153846154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6.02</v>
      </c>
      <c r="H32" s="17">
        <f t="shared" ref="H32:H33" si="13">10^-9</f>
        <v>0.000000001</v>
      </c>
    </row>
    <row r="33">
      <c r="A33" s="1" t="s">
        <v>53</v>
      </c>
      <c r="B33" s="19">
        <v>6.43</v>
      </c>
      <c r="C33" s="19">
        <v>5.98</v>
      </c>
      <c r="D33" s="19">
        <v>6.12</v>
      </c>
      <c r="E33" s="1"/>
      <c r="F33" s="1" t="s">
        <v>54</v>
      </c>
      <c r="G33" s="18">
        <v>0.36</v>
      </c>
      <c r="H33" s="17">
        <f t="shared" si="13"/>
        <v>0.000000001</v>
      </c>
    </row>
    <row r="34">
      <c r="A34" s="1" t="s">
        <v>55</v>
      </c>
      <c r="B34" s="19">
        <v>6.4</v>
      </c>
      <c r="C34" s="19">
        <v>6.07</v>
      </c>
      <c r="D34" s="19">
        <v>6.12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6.28</v>
      </c>
      <c r="C35" s="19">
        <v>5.83</v>
      </c>
      <c r="D35" s="19">
        <v>5.87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3.33</v>
      </c>
      <c r="C36" s="20">
        <v>2.68</v>
      </c>
      <c r="D36" s="20">
        <v>2.79</v>
      </c>
      <c r="E36" s="6"/>
      <c r="F36" s="6"/>
      <c r="G36" s="6"/>
      <c r="H36" s="6"/>
    </row>
    <row r="37">
      <c r="A37" s="17">
        <f>10^-9</f>
        <v>0.000000001</v>
      </c>
      <c r="B37" s="20">
        <v>3.44</v>
      </c>
      <c r="C37" s="20">
        <v>2.83</v>
      </c>
      <c r="D37" s="20">
        <v>2.98</v>
      </c>
      <c r="E37" s="6"/>
      <c r="F37" s="6"/>
      <c r="G37" s="6"/>
      <c r="H37" s="6"/>
    </row>
    <row r="38">
      <c r="A38" s="13"/>
      <c r="B38" s="20">
        <v>3.31</v>
      </c>
      <c r="C38" s="20">
        <v>2.8</v>
      </c>
      <c r="D38" s="20">
        <v>2.92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0.5477031802</v>
      </c>
      <c r="C41" s="21">
        <f t="shared" si="14"/>
        <v>0.5830388693</v>
      </c>
      <c r="D41" s="21">
        <f t="shared" si="14"/>
        <v>0.5883392226</v>
      </c>
      <c r="E41" s="5">
        <f t="shared" ref="E41:E43" si="16">AVERAGE(B41:D41)</f>
        <v>0.5730270907</v>
      </c>
      <c r="F41" s="5">
        <f>AVERAGE(B41:D43)</f>
        <v>0.5500588928</v>
      </c>
      <c r="G41" s="5">
        <f>MIN(B41:D43)</f>
        <v>0.5212014134</v>
      </c>
    </row>
    <row r="42">
      <c r="A42" s="1" t="s">
        <v>50</v>
      </c>
      <c r="B42" s="21">
        <f t="shared" ref="B42:D42" si="15">(B34*$A$32 - B37*$A$37) / ($G$32*$H$32 - $G$33* $H$33)</f>
        <v>0.5229681979</v>
      </c>
      <c r="C42" s="21">
        <f t="shared" si="15"/>
        <v>0.5724381625</v>
      </c>
      <c r="D42" s="21">
        <f t="shared" si="15"/>
        <v>0.554770318</v>
      </c>
      <c r="E42" s="5">
        <f t="shared" si="16"/>
        <v>0.5500588928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0.5247349823</v>
      </c>
      <c r="C43" s="21">
        <f t="shared" si="17"/>
        <v>0.535335689</v>
      </c>
      <c r="D43" s="21">
        <f t="shared" si="17"/>
        <v>0.5212014134</v>
      </c>
      <c r="E43" s="5">
        <f t="shared" si="16"/>
        <v>0.5270906949</v>
      </c>
      <c r="F43" s="5">
        <f>STDEV(B41:D43)</f>
        <v>0.02623541061</v>
      </c>
      <c r="G43" s="5">
        <f>Max(B41:D43)</f>
        <v>0.5883392226</v>
      </c>
    </row>
    <row r="44">
      <c r="A44" s="1" t="s">
        <v>62</v>
      </c>
      <c r="B44" s="5">
        <f t="shared" ref="B44:D44" si="18">AVERAGE(B41:B43)</f>
        <v>0.5318021201</v>
      </c>
      <c r="C44" s="5">
        <f t="shared" si="18"/>
        <v>0.5636042403</v>
      </c>
      <c r="D44" s="5">
        <f t="shared" si="18"/>
        <v>0.554770318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27.1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0.13</v>
      </c>
      <c r="H48" s="28">
        <f t="shared" si="19"/>
        <v>0.000000001</v>
      </c>
    </row>
    <row r="49">
      <c r="A49" s="32" t="s">
        <v>55</v>
      </c>
      <c r="B49" s="33"/>
      <c r="C49" s="34">
        <v>20.4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0.05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0.7545420838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0.7545420838</v>
      </c>
      <c r="D57" s="39">
        <f>(D49*$A$2 - D52*$A$7) / ($G$2*$H$2 - $G$3* $H$3)</f>
        <v>0</v>
      </c>
      <c r="E57" s="28">
        <f t="shared" si="21"/>
        <v>0.2515140279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0.2515140279</v>
      </c>
      <c r="G58" s="28">
        <f>Max(B56:D58)</f>
        <v>0.7545420838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0.2515140279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27.1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0.13</v>
      </c>
      <c r="H63" s="28">
        <f t="shared" si="25"/>
        <v>0.000000001</v>
      </c>
    </row>
    <row r="64">
      <c r="A64" s="32" t="s">
        <v>55</v>
      </c>
      <c r="B64" s="33"/>
      <c r="C64" s="34">
        <v>19.7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0.06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0.7282165369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0.7282165369</v>
      </c>
      <c r="D72" s="39">
        <f>(D64*$A$2 - D67*$A$7) / ($G$2*$H$2 - $G$3* $H$3)</f>
        <v>0</v>
      </c>
      <c r="E72" s="28">
        <f t="shared" si="27"/>
        <v>0.2427388456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0.2427388456</v>
      </c>
      <c r="G73" s="28">
        <f>Max(B71:D73)</f>
        <v>0.7282165369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0.2427388456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113.8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0.24</v>
      </c>
      <c r="H78" s="17">
        <f t="shared" si="31"/>
        <v>0.000000001</v>
      </c>
    </row>
    <row r="79">
      <c r="A79" s="1" t="s">
        <v>55</v>
      </c>
      <c r="B79" s="19"/>
      <c r="C79" s="19">
        <v>77.1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0.05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0.6784959493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0.6784959493</v>
      </c>
      <c r="D87" s="21">
        <f>(D79*$A$32 - D82*$A$37) / ($G$92*$H$32 - $G$93* $H$33)</f>
        <v>0</v>
      </c>
      <c r="E87" s="22">
        <f t="shared" si="33"/>
        <v>0.2261653164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0.2261653164</v>
      </c>
      <c r="G88" s="5">
        <f>Max(B86:D88)</f>
        <v>0.6784959493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0.2261653164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50.9</v>
      </c>
      <c r="H92" s="17">
        <f t="shared" ref="H92:H93" si="37">10^-9</f>
        <v>0.000000001</v>
      </c>
    </row>
    <row r="93">
      <c r="A93" s="1" t="s">
        <v>53</v>
      </c>
      <c r="B93" s="19">
        <v>36.2</v>
      </c>
      <c r="C93" s="19">
        <v>38.8</v>
      </c>
      <c r="D93" s="19">
        <v>38.4</v>
      </c>
      <c r="E93" s="1"/>
      <c r="F93" s="1" t="s">
        <v>54</v>
      </c>
      <c r="G93" s="18">
        <v>0.38</v>
      </c>
      <c r="H93" s="17">
        <f t="shared" si="37"/>
        <v>0.000000001</v>
      </c>
    </row>
    <row r="94">
      <c r="A94" s="1" t="s">
        <v>55</v>
      </c>
      <c r="B94" s="19">
        <v>34.8</v>
      </c>
      <c r="C94" s="19">
        <v>39.3</v>
      </c>
      <c r="D94" s="19">
        <v>40.8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32.6</v>
      </c>
      <c r="C95" s="19">
        <v>37.3</v>
      </c>
      <c r="D95" s="19">
        <v>37.1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2.2</v>
      </c>
      <c r="C96" s="20">
        <v>1.4</v>
      </c>
      <c r="D96" s="20">
        <v>1.4</v>
      </c>
      <c r="E96" s="6"/>
      <c r="F96" s="6"/>
      <c r="G96" s="6"/>
      <c r="H96" s="6"/>
    </row>
    <row r="97">
      <c r="A97" s="17">
        <f>10^-9</f>
        <v>0.000000001</v>
      </c>
      <c r="B97" s="20">
        <v>1.5</v>
      </c>
      <c r="C97" s="20">
        <v>1.3</v>
      </c>
      <c r="D97" s="20">
        <v>1.4</v>
      </c>
      <c r="E97" s="6"/>
      <c r="F97" s="6"/>
      <c r="G97" s="6"/>
      <c r="H97" s="6"/>
    </row>
    <row r="98">
      <c r="A98" s="13"/>
      <c r="B98" s="20">
        <v>1.6</v>
      </c>
      <c r="C98" s="20">
        <v>1.4</v>
      </c>
      <c r="D98" s="20">
        <v>1.9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0.6730007918</v>
      </c>
      <c r="C101" s="21">
        <f t="shared" si="38"/>
        <v>0.7403008709</v>
      </c>
      <c r="D101" s="21">
        <f t="shared" si="38"/>
        <v>0.7323832146</v>
      </c>
      <c r="E101" s="5">
        <f t="shared" ref="E101:E103" si="40">AVERAGE(B101:D101)</f>
        <v>0.7152282924</v>
      </c>
      <c r="F101" s="5">
        <f>AVERAGE(B101:D103)</f>
        <v>0.7064308965</v>
      </c>
      <c r="G101" s="5">
        <f>MIN(B101:D103)</f>
        <v>0.613618369</v>
      </c>
    </row>
    <row r="102">
      <c r="A102" s="1" t="s">
        <v>50</v>
      </c>
      <c r="B102" s="21">
        <f t="shared" ref="B102:D102" si="39">(B94*$A$32 - B97*$A$37) / ($G$92*$H$32 - $G$93* $H$33)</f>
        <v>0.6591448931</v>
      </c>
      <c r="C102" s="21">
        <f t="shared" si="39"/>
        <v>0.7521773555</v>
      </c>
      <c r="D102" s="21">
        <f t="shared" si="39"/>
        <v>0.7798891528</v>
      </c>
      <c r="E102" s="22">
        <f t="shared" si="40"/>
        <v>0.7304038005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0.613618369</v>
      </c>
      <c r="C103" s="21">
        <f t="shared" si="41"/>
        <v>0.7106096595</v>
      </c>
      <c r="D103" s="21">
        <f t="shared" si="41"/>
        <v>0.6967537609</v>
      </c>
      <c r="E103" s="22">
        <f t="shared" si="40"/>
        <v>0.6736605965</v>
      </c>
      <c r="F103" s="5">
        <f>STDEV(B101:D103)</f>
        <v>0.05170633933</v>
      </c>
      <c r="G103" s="5">
        <f>Max(B101:D103)</f>
        <v>0.7798891528</v>
      </c>
    </row>
    <row r="104">
      <c r="A104" s="1" t="s">
        <v>62</v>
      </c>
      <c r="B104" s="5">
        <f t="shared" ref="B104:D104" si="42">AVERAGE(B101:B103)</f>
        <v>0.6485880179</v>
      </c>
      <c r="C104" s="5">
        <f t="shared" si="42"/>
        <v>0.7343626287</v>
      </c>
      <c r="D104" s="5">
        <f t="shared" si="42"/>
        <v>0.7363420428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147.0</v>
      </c>
      <c r="H107" s="17">
        <f t="shared" ref="H107:H108" si="43">10^-9</f>
        <v>0.000000001</v>
      </c>
    </row>
    <row r="108">
      <c r="A108" s="1" t="s">
        <v>53</v>
      </c>
      <c r="B108" s="19">
        <v>74.2</v>
      </c>
      <c r="C108" s="19">
        <v>81.0</v>
      </c>
      <c r="D108" s="19">
        <v>81.7</v>
      </c>
      <c r="E108" s="1"/>
      <c r="F108" s="1" t="s">
        <v>54</v>
      </c>
      <c r="G108" s="18">
        <v>0.35</v>
      </c>
      <c r="H108" s="17">
        <f t="shared" si="43"/>
        <v>0.000000001</v>
      </c>
    </row>
    <row r="109">
      <c r="A109" s="1" t="s">
        <v>55</v>
      </c>
      <c r="B109" s="19">
        <v>71.1</v>
      </c>
      <c r="C109" s="19">
        <v>79.6</v>
      </c>
      <c r="D109" s="19">
        <v>87.8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66.0</v>
      </c>
      <c r="C110" s="19">
        <v>76.1</v>
      </c>
      <c r="D110" s="19">
        <v>78.7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1.4</v>
      </c>
      <c r="C111" s="20">
        <v>1.2</v>
      </c>
      <c r="D111" s="20">
        <v>1.2</v>
      </c>
      <c r="E111" s="6"/>
      <c r="F111" s="6"/>
      <c r="G111" s="6"/>
      <c r="H111" s="6"/>
    </row>
    <row r="112">
      <c r="A112" s="17">
        <f>10^-9</f>
        <v>0.000000001</v>
      </c>
      <c r="B112" s="20">
        <v>1.3</v>
      </c>
      <c r="C112" s="20">
        <v>1.4</v>
      </c>
      <c r="D112" s="20">
        <v>1.5</v>
      </c>
      <c r="E112" s="6"/>
      <c r="F112" s="6"/>
      <c r="G112" s="6"/>
      <c r="H112" s="6"/>
    </row>
    <row r="113">
      <c r="A113" s="13"/>
      <c r="B113" s="20">
        <v>1.7</v>
      </c>
      <c r="C113" s="20">
        <v>1.5</v>
      </c>
      <c r="D113" s="20">
        <v>1.5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0.4964200477</v>
      </c>
      <c r="C116" s="21">
        <f t="shared" si="44"/>
        <v>0.5441527446</v>
      </c>
      <c r="D116" s="21">
        <f t="shared" si="44"/>
        <v>0.5489260143</v>
      </c>
      <c r="E116" s="5">
        <f t="shared" ref="E116:E118" si="46">AVERAGE(B116:D116)</f>
        <v>0.5298329356</v>
      </c>
      <c r="F116" s="5">
        <f>AVERAGE(B116:D118)</f>
        <v>0.5178618782</v>
      </c>
      <c r="G116" s="5">
        <f>MIN(B116:D118)</f>
        <v>0.4384589158</v>
      </c>
    </row>
    <row r="117">
      <c r="A117" s="1" t="s">
        <v>50</v>
      </c>
      <c r="B117" s="21">
        <f t="shared" ref="B117:D117" si="45">(B109*$A$32 - B112*$A$37) / ($G$107*$H$32 - $G$108* $H$33)</f>
        <v>0.4759631776</v>
      </c>
      <c r="C117" s="21">
        <f t="shared" si="45"/>
        <v>0.5332424139</v>
      </c>
      <c r="D117" s="21">
        <f t="shared" si="45"/>
        <v>0.5884759632</v>
      </c>
      <c r="E117" s="22">
        <f t="shared" si="46"/>
        <v>0.5325605182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0.4384589158</v>
      </c>
      <c r="C118" s="21">
        <f t="shared" si="47"/>
        <v>0.5086941698</v>
      </c>
      <c r="D118" s="21">
        <f t="shared" si="47"/>
        <v>0.5264234572</v>
      </c>
      <c r="E118" s="22">
        <f t="shared" si="46"/>
        <v>0.4911921809</v>
      </c>
      <c r="F118" s="5">
        <f>STDEV(B116:D118)</f>
        <v>0.04409723807</v>
      </c>
      <c r="G118" s="5">
        <f>Max(B116:D118)</f>
        <v>0.5884759632</v>
      </c>
    </row>
    <row r="119">
      <c r="A119" s="1" t="s">
        <v>62</v>
      </c>
      <c r="B119" s="5">
        <f t="shared" ref="B119:D119" si="48">AVERAGE(B116:B118)</f>
        <v>0.4702807137</v>
      </c>
      <c r="C119" s="5">
        <f t="shared" si="48"/>
        <v>0.5286964428</v>
      </c>
      <c r="D119" s="5">
        <f t="shared" si="48"/>
        <v>0.5546084782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0.5230769231</v>
      </c>
      <c r="F123" s="6">
        <v>23.0</v>
      </c>
    </row>
    <row r="124">
      <c r="A124" s="1" t="str">
        <f>D16</f>
        <v>350nm</v>
      </c>
      <c r="B124" s="5">
        <f>F26</f>
        <v>0.3461538462</v>
      </c>
      <c r="F124" s="6">
        <v>25.0</v>
      </c>
    </row>
    <row r="125">
      <c r="A125" s="1" t="str">
        <f>D31</f>
        <v>375nm</v>
      </c>
      <c r="B125" s="5">
        <f>F41</f>
        <v>0.5500588928</v>
      </c>
      <c r="C125" s="5">
        <f t="shared" ref="C125:D125" si="49">F43</f>
        <v>0.02623541061</v>
      </c>
      <c r="D125" s="5">
        <f t="shared" si="49"/>
        <v>0.5883392226</v>
      </c>
      <c r="E125" s="5">
        <f>G41</f>
        <v>0.5212014134</v>
      </c>
      <c r="F125" s="6">
        <v>25.0</v>
      </c>
    </row>
    <row r="126">
      <c r="A126" s="1" t="str">
        <f>D46</f>
        <v>400nm</v>
      </c>
      <c r="B126" s="5">
        <f>F56</f>
        <v>0.7545420838</v>
      </c>
      <c r="F126" s="6">
        <v>23.0</v>
      </c>
    </row>
    <row r="127">
      <c r="A127" s="1" t="str">
        <f>D61</f>
        <v>400nm</v>
      </c>
      <c r="B127" s="5">
        <f>F71</f>
        <v>0.7282165369</v>
      </c>
      <c r="F127" s="6">
        <v>25.0</v>
      </c>
    </row>
    <row r="128">
      <c r="A128" s="1" t="str">
        <f>D76</f>
        <v>425nm</v>
      </c>
      <c r="B128" s="5">
        <f>F86</f>
        <v>0.6784959493</v>
      </c>
      <c r="F128" s="6">
        <f>F76</f>
        <v>23</v>
      </c>
    </row>
    <row r="129">
      <c r="A129" s="1" t="str">
        <f>D91</f>
        <v>425nm</v>
      </c>
      <c r="B129" s="5">
        <f>F101</f>
        <v>0.7064308965</v>
      </c>
      <c r="C129" s="5">
        <f t="shared" ref="C129:D129" si="50">F103</f>
        <v>0.05170633933</v>
      </c>
      <c r="D129" s="5">
        <f t="shared" si="50"/>
        <v>0.7798891528</v>
      </c>
      <c r="E129" s="5">
        <f>G101</f>
        <v>0.613618369</v>
      </c>
      <c r="F129" s="6">
        <v>25.0</v>
      </c>
    </row>
    <row r="130">
      <c r="A130" s="1" t="str">
        <f>D106</f>
        <v>475nm</v>
      </c>
      <c r="B130" s="5">
        <f>F116</f>
        <v>0.5178618782</v>
      </c>
      <c r="C130" s="5">
        <f t="shared" ref="C130:D130" si="51">F118</f>
        <v>0.04409723807</v>
      </c>
      <c r="D130" s="5">
        <f t="shared" si="51"/>
        <v>0.5884759632</v>
      </c>
      <c r="E130" s="5">
        <f>G116</f>
        <v>0.4384589158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1.57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0.27</v>
      </c>
      <c r="H3" s="28">
        <f t="shared" si="1"/>
        <v>0.000000001</v>
      </c>
    </row>
    <row r="4">
      <c r="A4" s="32" t="s">
        <v>55</v>
      </c>
      <c r="B4" s="33"/>
      <c r="C4" s="34">
        <v>1.0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0.12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0.6769230769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0.6769230769</v>
      </c>
      <c r="D12" s="39">
        <f t="shared" si="3"/>
        <v>0</v>
      </c>
      <c r="E12" s="28">
        <f t="shared" si="4"/>
        <v>0.2256410256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0.2256410256</v>
      </c>
      <c r="G13" s="28">
        <f>Max(B11:D13)</f>
        <v>0.6769230769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0.2256410256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1.57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0.27</v>
      </c>
      <c r="H18" s="28">
        <f t="shared" si="7"/>
        <v>0.000000001</v>
      </c>
    </row>
    <row r="19">
      <c r="A19" s="32" t="s">
        <v>55</v>
      </c>
      <c r="B19" s="33"/>
      <c r="C19" s="34">
        <v>0.8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0.06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0.5692307692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0.5692307692</v>
      </c>
      <c r="D27" s="39">
        <f>(D19*$A$2 - D22*$A$7) / ($G$2*$H$2 - $G$3* $H$3)</f>
        <v>0</v>
      </c>
      <c r="E27" s="28">
        <f t="shared" si="9"/>
        <v>0.1897435897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0.1897435897</v>
      </c>
      <c r="G28" s="28">
        <f>Max(B26:D28)</f>
        <v>0.5692307692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0.1897435897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6.4</v>
      </c>
      <c r="H32" s="17">
        <f t="shared" ref="H32:H33" si="13">10^-9</f>
        <v>0.000000001</v>
      </c>
    </row>
    <row r="33">
      <c r="A33" s="1" t="s">
        <v>53</v>
      </c>
      <c r="B33" s="19">
        <v>6.87</v>
      </c>
      <c r="C33" s="19">
        <v>6.51</v>
      </c>
      <c r="D33" s="19">
        <v>6.41</v>
      </c>
      <c r="E33" s="1"/>
      <c r="F33" s="1" t="s">
        <v>54</v>
      </c>
      <c r="G33" s="18">
        <v>0.73</v>
      </c>
      <c r="H33" s="17">
        <f t="shared" si="13"/>
        <v>0.000000001</v>
      </c>
    </row>
    <row r="34">
      <c r="A34" s="1" t="s">
        <v>55</v>
      </c>
      <c r="B34" s="19">
        <v>7.02</v>
      </c>
      <c r="C34" s="19">
        <v>6.66</v>
      </c>
      <c r="D34" s="19">
        <v>6.73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6.75</v>
      </c>
      <c r="C35" s="19">
        <v>6.57</v>
      </c>
      <c r="D35" s="19">
        <v>6.41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3.18</v>
      </c>
      <c r="C36" s="20">
        <v>2.47</v>
      </c>
      <c r="D36" s="20">
        <v>2.54</v>
      </c>
      <c r="E36" s="6"/>
      <c r="F36" s="6"/>
      <c r="G36" s="6"/>
      <c r="H36" s="6"/>
    </row>
    <row r="37">
      <c r="A37" s="17">
        <f>10^-9</f>
        <v>0.000000001</v>
      </c>
      <c r="B37" s="20">
        <v>3.18</v>
      </c>
      <c r="C37" s="20">
        <v>2.74</v>
      </c>
      <c r="D37" s="20">
        <v>2.84</v>
      </c>
      <c r="E37" s="6"/>
      <c r="F37" s="6"/>
      <c r="G37" s="6"/>
      <c r="H37" s="6"/>
    </row>
    <row r="38">
      <c r="A38" s="13"/>
      <c r="B38" s="20">
        <v>3.2</v>
      </c>
      <c r="C38" s="20">
        <v>2.8</v>
      </c>
      <c r="D38" s="20">
        <v>2.71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0.6507936508</v>
      </c>
      <c r="C41" s="21">
        <f t="shared" si="14"/>
        <v>0.7125220459</v>
      </c>
      <c r="D41" s="21">
        <f t="shared" si="14"/>
        <v>0.6825396825</v>
      </c>
      <c r="E41" s="5">
        <f t="shared" ref="E41:E43" si="16">AVERAGE(B41:D41)</f>
        <v>0.6819517931</v>
      </c>
      <c r="F41" s="5">
        <f>AVERAGE(B41:D43)</f>
        <v>0.6715657456</v>
      </c>
      <c r="G41" s="5">
        <f>MIN(B41:D43)</f>
        <v>0.6261022928</v>
      </c>
    </row>
    <row r="42">
      <c r="A42" s="1" t="s">
        <v>50</v>
      </c>
      <c r="B42" s="21">
        <f t="shared" ref="B42:D42" si="15">(B34*$A$32 - B37*$A$37) / ($G$32*$H$32 - $G$33* $H$33)</f>
        <v>0.6772486772</v>
      </c>
      <c r="C42" s="21">
        <f t="shared" si="15"/>
        <v>0.6913580247</v>
      </c>
      <c r="D42" s="21">
        <f t="shared" si="15"/>
        <v>0.6860670194</v>
      </c>
      <c r="E42" s="5">
        <f t="shared" si="16"/>
        <v>0.6848912404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0.6261022928</v>
      </c>
      <c r="C43" s="21">
        <f t="shared" si="17"/>
        <v>0.6649029982</v>
      </c>
      <c r="D43" s="21">
        <f t="shared" si="17"/>
        <v>0.6525573192</v>
      </c>
      <c r="E43" s="5">
        <f t="shared" si="16"/>
        <v>0.6478542034</v>
      </c>
      <c r="F43" s="5">
        <f>STDEV(B41:D43)</f>
        <v>0.0258270225</v>
      </c>
      <c r="G43" s="5">
        <f>Max(B41:D43)</f>
        <v>0.7125220459</v>
      </c>
    </row>
    <row r="44">
      <c r="A44" s="1" t="s">
        <v>62</v>
      </c>
      <c r="B44" s="5">
        <f t="shared" ref="B44:D44" si="18">AVERAGE(B41:B43)</f>
        <v>0.6513815403</v>
      </c>
      <c r="C44" s="5">
        <f t="shared" si="18"/>
        <v>0.6895943563</v>
      </c>
      <c r="D44" s="5">
        <f t="shared" si="18"/>
        <v>0.6737213404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27.0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0.15</v>
      </c>
      <c r="H48" s="28">
        <f t="shared" si="19"/>
        <v>0.000000001</v>
      </c>
    </row>
    <row r="49">
      <c r="A49" s="32" t="s">
        <v>55</v>
      </c>
      <c r="B49" s="33"/>
      <c r="C49" s="34">
        <v>20.1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0.08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0.7456238361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0.7456238361</v>
      </c>
      <c r="D57" s="39">
        <f>(D49*$A$2 - D52*$A$7) / ($G$2*$H$2 - $G$3* $H$3)</f>
        <v>0</v>
      </c>
      <c r="E57" s="28">
        <f t="shared" si="21"/>
        <v>0.2485412787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0.2485412787</v>
      </c>
      <c r="G58" s="28">
        <f>Max(B56:D58)</f>
        <v>0.7456238361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0.2485412787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27.0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0.15</v>
      </c>
      <c r="H63" s="28">
        <f t="shared" si="25"/>
        <v>0.000000001</v>
      </c>
    </row>
    <row r="64">
      <c r="A64" s="32" t="s">
        <v>55</v>
      </c>
      <c r="B64" s="33"/>
      <c r="C64" s="34">
        <v>20.8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0.05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0.7728119181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0.7728119181</v>
      </c>
      <c r="D72" s="39">
        <f>(D64*$A$2 - D67*$A$7) / ($G$2*$H$2 - $G$3* $H$3)</f>
        <v>0</v>
      </c>
      <c r="E72" s="28">
        <f t="shared" si="27"/>
        <v>0.2576039727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0.2576039727</v>
      </c>
      <c r="G73" s="28">
        <f>Max(B71:D73)</f>
        <v>0.7728119181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0.2576039727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111.0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0.25</v>
      </c>
      <c r="H78" s="17">
        <f t="shared" si="31"/>
        <v>0.000000001</v>
      </c>
    </row>
    <row r="79">
      <c r="A79" s="1" t="s">
        <v>55</v>
      </c>
      <c r="B79" s="19"/>
      <c r="C79" s="19">
        <v>76.1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0.1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0.6862302483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0.6862302483</v>
      </c>
      <c r="D87" s="21">
        <f>(D79*$A$32 - D82*$A$37) / ($G$92*$H$32 - $G$93* $H$33)</f>
        <v>0</v>
      </c>
      <c r="E87" s="22">
        <f t="shared" si="33"/>
        <v>0.2287434161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0.2287434161</v>
      </c>
      <c r="G88" s="5">
        <f>Max(B86:D88)</f>
        <v>0.6862302483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0.2287434161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51.0</v>
      </c>
      <c r="H92" s="17">
        <f t="shared" ref="H92:H93" si="37">10^-9</f>
        <v>0.000000001</v>
      </c>
    </row>
    <row r="93">
      <c r="A93" s="1" t="s">
        <v>53</v>
      </c>
      <c r="B93" s="19">
        <v>41.1</v>
      </c>
      <c r="C93" s="19">
        <v>42.3</v>
      </c>
      <c r="D93" s="19">
        <v>41.2</v>
      </c>
      <c r="E93" s="1"/>
      <c r="F93" s="1" t="s">
        <v>54</v>
      </c>
      <c r="G93" s="18">
        <v>0.31</v>
      </c>
      <c r="H93" s="17">
        <f t="shared" si="37"/>
        <v>0.000000001</v>
      </c>
    </row>
    <row r="94">
      <c r="A94" s="1" t="s">
        <v>55</v>
      </c>
      <c r="B94" s="19">
        <v>40.1</v>
      </c>
      <c r="C94" s="19">
        <v>41.4</v>
      </c>
      <c r="D94" s="19">
        <v>41.1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40.7</v>
      </c>
      <c r="C95" s="19">
        <v>38.8</v>
      </c>
      <c r="D95" s="19">
        <v>40.7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1.5</v>
      </c>
      <c r="C96" s="20">
        <v>2.0</v>
      </c>
      <c r="D96" s="20">
        <v>1.4</v>
      </c>
      <c r="E96" s="6"/>
      <c r="F96" s="6"/>
      <c r="G96" s="6"/>
      <c r="H96" s="6"/>
    </row>
    <row r="97">
      <c r="A97" s="17">
        <f>10^-9</f>
        <v>0.000000001</v>
      </c>
      <c r="B97" s="20">
        <v>1.9</v>
      </c>
      <c r="C97" s="20">
        <v>1.5</v>
      </c>
      <c r="D97" s="20">
        <v>1.4</v>
      </c>
      <c r="E97" s="6"/>
      <c r="F97" s="6"/>
      <c r="G97" s="6"/>
      <c r="H97" s="6"/>
    </row>
    <row r="98">
      <c r="A98" s="13"/>
      <c r="B98" s="20">
        <v>1.8</v>
      </c>
      <c r="C98" s="20">
        <v>1.7</v>
      </c>
      <c r="D98" s="20">
        <v>1.7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0.7812191754</v>
      </c>
      <c r="C101" s="21">
        <f t="shared" si="38"/>
        <v>0.7950286052</v>
      </c>
      <c r="D101" s="21">
        <f t="shared" si="38"/>
        <v>0.7851647268</v>
      </c>
      <c r="E101" s="5">
        <f t="shared" ref="E101:E103" si="40">AVERAGE(B101:D101)</f>
        <v>0.7871375025</v>
      </c>
      <c r="F101" s="5">
        <f>AVERAGE(B101:D103)</f>
        <v>0.7726704807</v>
      </c>
      <c r="G101" s="5">
        <f>MIN(B101:D103)</f>
        <v>0.731899783</v>
      </c>
    </row>
    <row r="102">
      <c r="A102" s="1" t="s">
        <v>50</v>
      </c>
      <c r="B102" s="21">
        <f t="shared" ref="B102:D102" si="39">(B94*$A$32 - B97*$A$37) / ($G$92*$H$32 - $G$93* $H$33)</f>
        <v>0.7536003156</v>
      </c>
      <c r="C102" s="21">
        <f t="shared" si="39"/>
        <v>0.7871375025</v>
      </c>
      <c r="D102" s="21">
        <f t="shared" si="39"/>
        <v>0.7831919511</v>
      </c>
      <c r="E102" s="22">
        <f t="shared" si="40"/>
        <v>0.7746432564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0.7674097455</v>
      </c>
      <c r="C103" s="21">
        <f t="shared" si="41"/>
        <v>0.731899783</v>
      </c>
      <c r="D103" s="21">
        <f t="shared" si="41"/>
        <v>0.7693825212</v>
      </c>
      <c r="E103" s="22">
        <f t="shared" si="40"/>
        <v>0.7562306832</v>
      </c>
      <c r="F103" s="5">
        <f>STDEV(B101:D103)</f>
        <v>0.01972775695</v>
      </c>
      <c r="G103" s="5">
        <f>Max(B101:D103)</f>
        <v>0.7950286052</v>
      </c>
    </row>
    <row r="104">
      <c r="A104" s="1" t="s">
        <v>62</v>
      </c>
      <c r="B104" s="5">
        <f t="shared" ref="B104:D104" si="42">AVERAGE(B101:B103)</f>
        <v>0.7674097455</v>
      </c>
      <c r="C104" s="5">
        <f t="shared" si="42"/>
        <v>0.7713552969</v>
      </c>
      <c r="D104" s="5">
        <f t="shared" si="42"/>
        <v>0.7792463997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147.2</v>
      </c>
      <c r="H107" s="17">
        <f t="shared" ref="H107:H108" si="43">10^-9</f>
        <v>0.000000001</v>
      </c>
    </row>
    <row r="108">
      <c r="A108" s="1" t="s">
        <v>53</v>
      </c>
      <c r="B108" s="19">
        <v>93.4</v>
      </c>
      <c r="C108" s="19">
        <v>91.4</v>
      </c>
      <c r="D108" s="19">
        <v>92.0</v>
      </c>
      <c r="E108" s="1"/>
      <c r="F108" s="1" t="s">
        <v>54</v>
      </c>
      <c r="G108" s="18">
        <v>0.38</v>
      </c>
      <c r="H108" s="17">
        <f t="shared" si="43"/>
        <v>0.000000001</v>
      </c>
    </row>
    <row r="109">
      <c r="A109" s="1" t="s">
        <v>55</v>
      </c>
      <c r="B109" s="19">
        <v>89.4</v>
      </c>
      <c r="C109" s="19">
        <v>91.6</v>
      </c>
      <c r="D109" s="19">
        <v>90.7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93.9</v>
      </c>
      <c r="C110" s="19">
        <v>86.1</v>
      </c>
      <c r="D110" s="19">
        <v>90.1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1.4</v>
      </c>
      <c r="C111" s="20">
        <v>1.4</v>
      </c>
      <c r="D111" s="20">
        <v>1.1</v>
      </c>
      <c r="E111" s="6"/>
      <c r="F111" s="6"/>
      <c r="G111" s="6"/>
      <c r="H111" s="6"/>
    </row>
    <row r="112">
      <c r="A112" s="17">
        <f>10^-9</f>
        <v>0.000000001</v>
      </c>
      <c r="B112" s="20">
        <v>1.4</v>
      </c>
      <c r="C112" s="20">
        <v>1.3</v>
      </c>
      <c r="D112" s="20">
        <v>1.4</v>
      </c>
      <c r="E112" s="6"/>
      <c r="F112" s="6"/>
      <c r="G112" s="6"/>
      <c r="H112" s="6"/>
    </row>
    <row r="113">
      <c r="A113" s="13"/>
      <c r="B113" s="20">
        <v>1.8</v>
      </c>
      <c r="C113" s="20">
        <v>2.0</v>
      </c>
      <c r="D113" s="20">
        <v>1.6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0.626617627</v>
      </c>
      <c r="C116" s="21">
        <f t="shared" si="44"/>
        <v>0.6129955047</v>
      </c>
      <c r="D116" s="21">
        <f t="shared" si="44"/>
        <v>0.6191254597</v>
      </c>
      <c r="E116" s="5">
        <f t="shared" ref="E116:E118" si="46">AVERAGE(B116:D116)</f>
        <v>0.6195795305</v>
      </c>
      <c r="F116" s="5">
        <f>AVERAGE(B116:D118)</f>
        <v>0.6093629387</v>
      </c>
      <c r="G116" s="5">
        <f>MIN(B116:D118)</f>
        <v>0.5728102438</v>
      </c>
    </row>
    <row r="117">
      <c r="A117" s="1" t="s">
        <v>50</v>
      </c>
      <c r="B117" s="21">
        <f t="shared" ref="B117:D117" si="45">(B109*$A$32 - B112*$A$37) / ($G$107*$H$32 - $G$108* $H$33)</f>
        <v>0.5993733824</v>
      </c>
      <c r="C117" s="21">
        <f t="shared" si="45"/>
        <v>0.615038823</v>
      </c>
      <c r="D117" s="21">
        <f t="shared" si="45"/>
        <v>0.6082277619</v>
      </c>
      <c r="E117" s="22">
        <f t="shared" si="46"/>
        <v>0.6075466558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0.6272987331</v>
      </c>
      <c r="C118" s="21">
        <f t="shared" si="47"/>
        <v>0.5728102438</v>
      </c>
      <c r="D118" s="21">
        <f t="shared" si="47"/>
        <v>0.602778913</v>
      </c>
      <c r="E118" s="22">
        <f t="shared" si="46"/>
        <v>0.60096263</v>
      </c>
      <c r="F118" s="5">
        <f>STDEV(B116:D118)</f>
        <v>0.01673567957</v>
      </c>
      <c r="G118" s="5">
        <f>Max(B116:D118)</f>
        <v>0.6272987331</v>
      </c>
    </row>
    <row r="119">
      <c r="A119" s="1" t="s">
        <v>62</v>
      </c>
      <c r="B119" s="5">
        <f t="shared" ref="B119:D119" si="48">AVERAGE(B116:B118)</f>
        <v>0.6177632475</v>
      </c>
      <c r="C119" s="5">
        <f t="shared" si="48"/>
        <v>0.6002815239</v>
      </c>
      <c r="D119" s="5">
        <f t="shared" si="48"/>
        <v>0.6100440449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0.6769230769</v>
      </c>
      <c r="F123" s="6">
        <f>F1</f>
        <v>23</v>
      </c>
    </row>
    <row r="124">
      <c r="A124" s="1" t="str">
        <f>D16</f>
        <v>350nm</v>
      </c>
      <c r="B124" s="5">
        <f>F26</f>
        <v>0.5692307692</v>
      </c>
      <c r="F124" s="6">
        <f>F16</f>
        <v>25</v>
      </c>
    </row>
    <row r="125">
      <c r="A125" s="1" t="str">
        <f>D31</f>
        <v>375nm</v>
      </c>
      <c r="B125" s="5">
        <f>F41</f>
        <v>0.6715657456</v>
      </c>
      <c r="C125" s="5">
        <f t="shared" ref="C125:D125" si="49">F43</f>
        <v>0.0258270225</v>
      </c>
      <c r="D125" s="5">
        <f t="shared" si="49"/>
        <v>0.7125220459</v>
      </c>
      <c r="E125" s="5">
        <f>G41</f>
        <v>0.6261022928</v>
      </c>
      <c r="F125" s="6">
        <v>25.0</v>
      </c>
    </row>
    <row r="126">
      <c r="A126" s="1" t="str">
        <f>D46</f>
        <v>400nm</v>
      </c>
      <c r="B126" s="5">
        <f>F56</f>
        <v>0.7456238361</v>
      </c>
      <c r="F126" s="6">
        <f>F46</f>
        <v>23</v>
      </c>
    </row>
    <row r="127">
      <c r="A127" s="1" t="str">
        <f>D61</f>
        <v>400nm</v>
      </c>
      <c r="B127" s="5">
        <f>F71</f>
        <v>0.7728119181</v>
      </c>
      <c r="F127" s="6">
        <f>F61</f>
        <v>25</v>
      </c>
    </row>
    <row r="128">
      <c r="A128" s="1" t="str">
        <f>D76</f>
        <v>425nm</v>
      </c>
      <c r="B128" s="5">
        <f>F86</f>
        <v>0.6862302483</v>
      </c>
      <c r="F128" s="6">
        <f>F76</f>
        <v>23</v>
      </c>
    </row>
    <row r="129">
      <c r="A129" s="1" t="str">
        <f>D91</f>
        <v>425nm</v>
      </c>
      <c r="B129" s="5">
        <f>F101</f>
        <v>0.7726704807</v>
      </c>
      <c r="C129" s="5">
        <f t="shared" ref="C129:D129" si="50">F103</f>
        <v>0.01972775695</v>
      </c>
      <c r="D129" s="5">
        <f t="shared" si="50"/>
        <v>0.7950286052</v>
      </c>
      <c r="E129" s="5">
        <f>G101</f>
        <v>0.731899783</v>
      </c>
      <c r="F129" s="6">
        <v>25.0</v>
      </c>
    </row>
    <row r="130">
      <c r="A130" s="1" t="str">
        <f>D106</f>
        <v>475nm</v>
      </c>
      <c r="B130" s="5">
        <f>F116</f>
        <v>0.6093629387</v>
      </c>
      <c r="C130" s="5">
        <f t="shared" ref="C130:D130" si="51">F118</f>
        <v>0.01673567957</v>
      </c>
      <c r="D130" s="5">
        <f t="shared" si="51"/>
        <v>0.6272987331</v>
      </c>
      <c r="E130" s="5">
        <f>G116</f>
        <v>0.5728102438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0.16</v>
      </c>
      <c r="H3" s="28">
        <f t="shared" si="1"/>
        <v>0.000000001</v>
      </c>
    </row>
    <row r="4">
      <c r="A4" s="32" t="s">
        <v>55</v>
      </c>
      <c r="B4" s="33"/>
      <c r="C4" s="34">
        <v>0.95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0.1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3">AVERAGE(B11:D11)</f>
        <v>0</v>
      </c>
      <c r="F11" s="28">
        <f>C12</f>
        <v>0.6343283582</v>
      </c>
      <c r="G11" s="28">
        <f>MIN(B11:D13)</f>
        <v>0</v>
      </c>
      <c r="H11" s="30"/>
    </row>
    <row r="12">
      <c r="A12" s="32" t="s">
        <v>50</v>
      </c>
      <c r="B12" s="39">
        <f t="shared" ref="B12:B13" si="4">(B4*$A$2 - B7*$A$7) / ($G$2*$H$2 - $G$3* $H$3)</f>
        <v>0</v>
      </c>
      <c r="C12" s="39">
        <f>(C4*$A$2 - C7*$A$7) / (G2*$H$2 - G3* $H$3)</f>
        <v>0.6343283582</v>
      </c>
      <c r="D12" s="39">
        <f>(D4*$A$2 - D7*$A$7) / ($G$2*$H$2 - $G$3* $H$3)</f>
        <v>0</v>
      </c>
      <c r="E12" s="28">
        <f t="shared" si="3"/>
        <v>0.2114427861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si="4"/>
        <v>0</v>
      </c>
      <c r="C13" s="39">
        <f t="shared" ref="C13:D13" si="5">(C5*$A$2 - C8*$A$7) / ($G$2*$H$2 - $G$3* $H$3)</f>
        <v>0</v>
      </c>
      <c r="D13" s="39">
        <f t="shared" si="5"/>
        <v>0</v>
      </c>
      <c r="E13" s="28">
        <f t="shared" si="3"/>
        <v>0</v>
      </c>
      <c r="F13" s="42">
        <f>STDEV(B11:D13)</f>
        <v>0.2114427861</v>
      </c>
      <c r="G13" s="28">
        <f>Max(B11:D13)</f>
        <v>0.6343283582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0.2114427861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1.57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0.16</v>
      </c>
      <c r="H18" s="28">
        <f t="shared" si="7"/>
        <v>0.000000001</v>
      </c>
    </row>
    <row r="19">
      <c r="A19" s="32" t="s">
        <v>55</v>
      </c>
      <c r="B19" s="33"/>
      <c r="C19" s="34">
        <v>0.83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0.1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28">
        <f>C27</f>
        <v>0.5177304965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39">
        <f>(C19*$A$2 - C22*$A$7) / (G17*$H$2 - G18* $H$3)</f>
        <v>0.5177304965</v>
      </c>
      <c r="D27" s="39">
        <f>(D19*$A$2 - D22*$A$7) / ($G$2*$H$2 - $G$3* $H$3)</f>
        <v>0</v>
      </c>
      <c r="E27" s="28">
        <f t="shared" si="9"/>
        <v>0.1725768322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0.1725768322</v>
      </c>
      <c r="G28" s="28">
        <f>Max(B26:D28)</f>
        <v>0.5177304965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0.1725768322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5.74</v>
      </c>
      <c r="H32" s="17">
        <f t="shared" ref="H32:H33" si="13">10^-9</f>
        <v>0.000000001</v>
      </c>
    </row>
    <row r="33">
      <c r="A33" s="1" t="s">
        <v>53</v>
      </c>
      <c r="B33" s="19">
        <v>6.95</v>
      </c>
      <c r="C33" s="19">
        <v>6.39</v>
      </c>
      <c r="D33" s="19">
        <v>6.28</v>
      </c>
      <c r="E33" s="1"/>
      <c r="F33" s="1" t="s">
        <v>54</v>
      </c>
      <c r="G33" s="18">
        <v>0.55</v>
      </c>
      <c r="H33" s="17">
        <f t="shared" si="13"/>
        <v>0.000000001</v>
      </c>
    </row>
    <row r="34">
      <c r="A34" s="1" t="s">
        <v>55</v>
      </c>
      <c r="B34" s="19">
        <v>7.21</v>
      </c>
      <c r="C34" s="19">
        <v>6.74</v>
      </c>
      <c r="D34" s="19">
        <v>6.65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6.61</v>
      </c>
      <c r="C35" s="19">
        <v>6.33</v>
      </c>
      <c r="D35" s="19">
        <v>6.43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3.34</v>
      </c>
      <c r="C36" s="20">
        <v>2.8</v>
      </c>
      <c r="D36" s="20">
        <v>2.85</v>
      </c>
      <c r="E36" s="6"/>
      <c r="F36" s="6"/>
      <c r="G36" s="6"/>
      <c r="H36" s="6"/>
    </row>
    <row r="37">
      <c r="A37" s="17">
        <f>10^-9</f>
        <v>0.000000001</v>
      </c>
      <c r="B37" s="20">
        <v>3.53</v>
      </c>
      <c r="C37" s="20">
        <v>2.98</v>
      </c>
      <c r="D37" s="20">
        <v>3.2</v>
      </c>
      <c r="E37" s="6"/>
      <c r="F37" s="6"/>
      <c r="G37" s="6"/>
      <c r="H37" s="6"/>
    </row>
    <row r="38">
      <c r="A38" s="13"/>
      <c r="B38" s="20">
        <v>3.3</v>
      </c>
      <c r="C38" s="20">
        <v>2.79</v>
      </c>
      <c r="D38" s="20">
        <v>2.85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0.6955684008</v>
      </c>
      <c r="C41" s="21">
        <f t="shared" si="14"/>
        <v>0.6917148362</v>
      </c>
      <c r="D41" s="21">
        <f t="shared" si="14"/>
        <v>0.6608863198</v>
      </c>
      <c r="E41" s="5">
        <f t="shared" ref="E41:E43" si="16">AVERAGE(B41:D41)</f>
        <v>0.6827231856</v>
      </c>
      <c r="F41" s="5">
        <f>AVERAGE(B41:D43)</f>
        <v>0.6840077071</v>
      </c>
      <c r="G41" s="5">
        <f>MIN(B41:D43)</f>
        <v>0.6377649326</v>
      </c>
    </row>
    <row r="42">
      <c r="A42" s="1" t="s">
        <v>50</v>
      </c>
      <c r="B42" s="21">
        <f t="shared" ref="B42:D42" si="15">(B34*$A$32 - B37*$A$37) / ($G$32*$H$32 - $G$33* $H$33)</f>
        <v>0.7090558767</v>
      </c>
      <c r="C42" s="21">
        <f t="shared" si="15"/>
        <v>0.7244701349</v>
      </c>
      <c r="D42" s="21">
        <f t="shared" si="15"/>
        <v>0.6647398844</v>
      </c>
      <c r="E42" s="5">
        <f t="shared" si="16"/>
        <v>0.6994219653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0.6377649326</v>
      </c>
      <c r="C43" s="21">
        <f t="shared" si="17"/>
        <v>0.6820809249</v>
      </c>
      <c r="D43" s="21">
        <f t="shared" si="17"/>
        <v>0.6897880539</v>
      </c>
      <c r="E43" s="5">
        <f t="shared" si="16"/>
        <v>0.6698779705</v>
      </c>
      <c r="F43" s="5">
        <f>STDEV(B41:D43)</f>
        <v>0.02631310267</v>
      </c>
      <c r="G43" s="5">
        <f>Max(B41:D43)</f>
        <v>0.7244701349</v>
      </c>
    </row>
    <row r="44">
      <c r="A44" s="1" t="s">
        <v>62</v>
      </c>
      <c r="B44" s="5">
        <f t="shared" ref="B44:D44" si="18">AVERAGE(B41:B43)</f>
        <v>0.6807964033</v>
      </c>
      <c r="C44" s="5">
        <f t="shared" si="18"/>
        <v>0.6994219653</v>
      </c>
      <c r="D44" s="5">
        <f t="shared" si="18"/>
        <v>0.6718047527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27.2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</v>
      </c>
      <c r="H48" s="28">
        <f t="shared" si="19"/>
        <v>0.000000001</v>
      </c>
    </row>
    <row r="49">
      <c r="A49" s="32" t="s">
        <v>55</v>
      </c>
      <c r="B49" s="33"/>
      <c r="C49" s="34">
        <v>18.9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0.06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28">
        <f>C57</f>
        <v>0.695202952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39">
        <f>(C49*$A$2 - C52*$A$7) / (G47*$H$2 - G48* $H$3)</f>
        <v>0.695202952</v>
      </c>
      <c r="D57" s="39">
        <f>(D49*$A$2 - D52*$A$7) / ($G$2*$H$2 - $G$3* $H$3)</f>
        <v>0</v>
      </c>
      <c r="E57" s="28">
        <f t="shared" si="21"/>
        <v>0.2317343173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0.2317343173</v>
      </c>
      <c r="G58" s="28">
        <f>Max(B56:D58)</f>
        <v>0.695202952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0.2317343173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27.3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0.15</v>
      </c>
      <c r="H63" s="28">
        <f t="shared" si="25"/>
        <v>0.000000001</v>
      </c>
    </row>
    <row r="64">
      <c r="A64" s="32" t="s">
        <v>55</v>
      </c>
      <c r="B64" s="33"/>
      <c r="C64" s="34">
        <v>20.5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0.8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28">
        <f>C72</f>
        <v>0.7255985267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39">
        <f>(C64*$A$2 - C67*$A$7) / (G62*$H$2 - G63* $H$3)</f>
        <v>0.7255985267</v>
      </c>
      <c r="D72" s="39">
        <f>(D64*$A$2 - D67*$A$7) / ($G$2*$H$2 - $G$3* $H$3)</f>
        <v>0</v>
      </c>
      <c r="E72" s="28">
        <f t="shared" si="27"/>
        <v>0.2418661756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0.2418661756</v>
      </c>
      <c r="G73" s="28">
        <f>Max(B71:D73)</f>
        <v>0.7255985267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0.2418661756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113.0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0.12</v>
      </c>
      <c r="H78" s="17">
        <f t="shared" si="31"/>
        <v>0.000000001</v>
      </c>
    </row>
    <row r="79">
      <c r="A79" s="1" t="s">
        <v>55</v>
      </c>
      <c r="B79" s="19"/>
      <c r="C79" s="19">
        <v>70.4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0.05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0.6232282069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0.6232282069</v>
      </c>
      <c r="D87" s="21">
        <f>(D79*$A$32 - D82*$A$37) / ($G$92*$H$32 - $G$93* $H$33)</f>
        <v>0</v>
      </c>
      <c r="E87" s="22">
        <f t="shared" si="33"/>
        <v>0.2077427356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0.2077427356</v>
      </c>
      <c r="G88" s="5">
        <f>Max(B86:D88)</f>
        <v>0.6232282069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0.2077427356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50.0</v>
      </c>
      <c r="H92" s="17">
        <f t="shared" ref="H92:H93" si="37">10^-9</f>
        <v>0.000000001</v>
      </c>
    </row>
    <row r="93">
      <c r="A93" s="1" t="s">
        <v>53</v>
      </c>
      <c r="B93" s="19">
        <v>37.2</v>
      </c>
      <c r="C93" s="19">
        <v>39.1</v>
      </c>
      <c r="D93" s="19">
        <v>38.6</v>
      </c>
      <c r="E93" s="1"/>
      <c r="F93" s="1" t="s">
        <v>54</v>
      </c>
      <c r="G93" s="18">
        <v>0.46</v>
      </c>
      <c r="H93" s="17">
        <f t="shared" si="37"/>
        <v>0.000000001</v>
      </c>
    </row>
    <row r="94">
      <c r="A94" s="1" t="s">
        <v>55</v>
      </c>
      <c r="B94" s="19">
        <v>36.5</v>
      </c>
      <c r="C94" s="19">
        <v>38.5</v>
      </c>
      <c r="D94" s="19">
        <v>38.8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32.8</v>
      </c>
      <c r="C95" s="19">
        <v>35.6</v>
      </c>
      <c r="D95" s="19">
        <v>36.05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1.44</v>
      </c>
      <c r="C96" s="20">
        <v>1.36</v>
      </c>
      <c r="D96" s="20">
        <v>1.6</v>
      </c>
      <c r="E96" s="6"/>
      <c r="F96" s="6"/>
      <c r="G96" s="6"/>
      <c r="H96" s="6"/>
    </row>
    <row r="97">
      <c r="A97" s="17">
        <f>10^-9</f>
        <v>0.000000001</v>
      </c>
      <c r="B97" s="20">
        <v>1.95</v>
      </c>
      <c r="C97" s="20">
        <v>1.8</v>
      </c>
      <c r="D97" s="20">
        <v>2.35</v>
      </c>
      <c r="E97" s="6"/>
      <c r="F97" s="6"/>
      <c r="G97" s="6"/>
      <c r="H97" s="6"/>
    </row>
    <row r="98">
      <c r="A98" s="13"/>
      <c r="B98" s="20">
        <v>1.82</v>
      </c>
      <c r="C98" s="20">
        <v>1.64</v>
      </c>
      <c r="D98" s="20">
        <v>2.25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0.7218409366</v>
      </c>
      <c r="C101" s="21">
        <f t="shared" si="38"/>
        <v>0.7618086395</v>
      </c>
      <c r="D101" s="21">
        <f t="shared" si="38"/>
        <v>0.7468712152</v>
      </c>
      <c r="E101" s="5">
        <f t="shared" ref="E101:E103" si="40">AVERAGE(B101:D101)</f>
        <v>0.7435069304</v>
      </c>
      <c r="F101" s="5">
        <f>AVERAGE(B101:D103)</f>
        <v>0.7108509398</v>
      </c>
      <c r="G101" s="5">
        <f>MIN(B101:D103)</f>
        <v>0.6253532499</v>
      </c>
    </row>
    <row r="102">
      <c r="A102" s="1" t="s">
        <v>50</v>
      </c>
      <c r="B102" s="21">
        <f t="shared" ref="B102:D102" si="39">(B94*$A$32 - B97*$A$37) / ($G$92*$H$32 - $G$93* $H$33)</f>
        <v>0.6974162293</v>
      </c>
      <c r="C102" s="21">
        <f t="shared" si="39"/>
        <v>0.7408155026</v>
      </c>
      <c r="D102" s="21">
        <f t="shared" si="39"/>
        <v>0.7357690755</v>
      </c>
      <c r="E102" s="22">
        <f t="shared" si="40"/>
        <v>0.7246669358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0.6253532499</v>
      </c>
      <c r="C103" s="21">
        <f t="shared" si="41"/>
        <v>0.6855066613</v>
      </c>
      <c r="D103" s="21">
        <f t="shared" si="41"/>
        <v>0.6822769479</v>
      </c>
      <c r="E103" s="22">
        <f t="shared" si="40"/>
        <v>0.664378953</v>
      </c>
      <c r="F103" s="5">
        <f>STDEV(B101:D103)</f>
        <v>0.04254830759</v>
      </c>
      <c r="G103" s="5">
        <f>Max(B101:D103)</f>
        <v>0.7618086395</v>
      </c>
    </row>
    <row r="104">
      <c r="A104" s="1" t="s">
        <v>62</v>
      </c>
      <c r="B104" s="5">
        <f t="shared" ref="B104:D104" si="42">AVERAGE(B101:B103)</f>
        <v>0.6815368053</v>
      </c>
      <c r="C104" s="5">
        <f t="shared" si="42"/>
        <v>0.7293769345</v>
      </c>
      <c r="D104" s="5">
        <f t="shared" si="42"/>
        <v>0.7216390795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145.1</v>
      </c>
      <c r="H107" s="17">
        <f t="shared" ref="H107:H108" si="43">10^-9</f>
        <v>0.000000001</v>
      </c>
    </row>
    <row r="108">
      <c r="A108" s="1" t="s">
        <v>53</v>
      </c>
      <c r="B108" s="19">
        <v>75.0</v>
      </c>
      <c r="C108" s="19">
        <v>80.8</v>
      </c>
      <c r="D108" s="19">
        <v>80.5</v>
      </c>
      <c r="E108" s="1"/>
      <c r="F108" s="1" t="s">
        <v>54</v>
      </c>
      <c r="G108" s="18">
        <v>0.38</v>
      </c>
      <c r="H108" s="17">
        <f t="shared" si="43"/>
        <v>0.000000001</v>
      </c>
    </row>
    <row r="109">
      <c r="A109" s="1" t="s">
        <v>55</v>
      </c>
      <c r="B109" s="19">
        <v>71.8</v>
      </c>
      <c r="C109" s="19">
        <v>78.7</v>
      </c>
      <c r="D109" s="19">
        <v>79.6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64.2</v>
      </c>
      <c r="C110" s="19">
        <v>71.8</v>
      </c>
      <c r="D110" s="19">
        <v>70.4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1.3</v>
      </c>
      <c r="C111" s="20">
        <v>1.5</v>
      </c>
      <c r="D111" s="20">
        <v>1.8</v>
      </c>
      <c r="E111" s="6"/>
      <c r="F111" s="6"/>
      <c r="G111" s="6"/>
      <c r="H111" s="6"/>
    </row>
    <row r="112">
      <c r="A112" s="17">
        <f>10^-9</f>
        <v>0.000000001</v>
      </c>
      <c r="B112" s="20">
        <v>1.7</v>
      </c>
      <c r="C112" s="20">
        <v>1.5</v>
      </c>
      <c r="D112" s="20">
        <v>1.6</v>
      </c>
      <c r="E112" s="6"/>
      <c r="F112" s="6"/>
      <c r="G112" s="6"/>
      <c r="H112" s="6"/>
    </row>
    <row r="113">
      <c r="A113" s="13"/>
      <c r="B113" s="20">
        <v>1.8</v>
      </c>
      <c r="C113" s="20">
        <v>1.55</v>
      </c>
      <c r="D113" s="20">
        <v>1.5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0.5092592593</v>
      </c>
      <c r="C116" s="21">
        <f t="shared" si="44"/>
        <v>0.5479546711</v>
      </c>
      <c r="D116" s="21">
        <f t="shared" si="44"/>
        <v>0.5438087341</v>
      </c>
      <c r="E116" s="5">
        <f t="shared" ref="E116:E118" si="46">AVERAGE(B116:D116)</f>
        <v>0.5336742215</v>
      </c>
      <c r="F116" s="5">
        <f>AVERAGE(B116:D118)</f>
        <v>0.5056123702</v>
      </c>
      <c r="G116" s="5">
        <f>MIN(B116:D118)</f>
        <v>0.4311774461</v>
      </c>
    </row>
    <row r="117">
      <c r="A117" s="1" t="s">
        <v>50</v>
      </c>
      <c r="B117" s="21">
        <f t="shared" ref="B117:D117" si="45">(B109*$A$32 - B112*$A$37) / ($G$107*$H$32 - $G$108* $H$33)</f>
        <v>0.4843836374</v>
      </c>
      <c r="C117" s="21">
        <f t="shared" si="45"/>
        <v>0.5334438917</v>
      </c>
      <c r="D117" s="21">
        <f t="shared" si="45"/>
        <v>0.5389718076</v>
      </c>
      <c r="E117" s="22">
        <f t="shared" si="46"/>
        <v>0.5189331122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0.4311774461</v>
      </c>
      <c r="C118" s="21">
        <f t="shared" si="47"/>
        <v>0.4854201216</v>
      </c>
      <c r="D118" s="21">
        <f t="shared" si="47"/>
        <v>0.4760917634</v>
      </c>
      <c r="E118" s="22">
        <f t="shared" si="46"/>
        <v>0.464229777</v>
      </c>
      <c r="F118" s="5">
        <f>STDEV(B116:D118)</f>
        <v>0.03940651638</v>
      </c>
      <c r="G118" s="5">
        <f>Max(B116:D118)</f>
        <v>0.5479546711</v>
      </c>
    </row>
    <row r="119">
      <c r="A119" s="1" t="s">
        <v>62</v>
      </c>
      <c r="B119" s="5">
        <f t="shared" ref="B119:D119" si="48">AVERAGE(B116:B118)</f>
        <v>0.4749401142</v>
      </c>
      <c r="C119" s="5">
        <f t="shared" si="48"/>
        <v>0.5222728948</v>
      </c>
      <c r="D119" s="5">
        <f t="shared" si="48"/>
        <v>0.5196241017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0.6343283582</v>
      </c>
      <c r="F123" s="6">
        <f>F1</f>
        <v>23</v>
      </c>
    </row>
    <row r="124">
      <c r="A124" s="1" t="str">
        <f>D16</f>
        <v>350nm</v>
      </c>
      <c r="B124" s="5">
        <f>F26</f>
        <v>0.5177304965</v>
      </c>
      <c r="F124" s="6">
        <f>F16</f>
        <v>25</v>
      </c>
    </row>
    <row r="125">
      <c r="A125" s="1" t="str">
        <f>D31</f>
        <v>375nm</v>
      </c>
      <c r="B125" s="5">
        <f>F41</f>
        <v>0.6840077071</v>
      </c>
      <c r="C125" s="5">
        <f t="shared" ref="C125:D125" si="49">F43</f>
        <v>0.02631310267</v>
      </c>
      <c r="D125" s="5">
        <f t="shared" si="49"/>
        <v>0.7244701349</v>
      </c>
      <c r="E125" s="5">
        <f>G41</f>
        <v>0.6377649326</v>
      </c>
      <c r="F125" s="6">
        <v>25.0</v>
      </c>
    </row>
    <row r="126">
      <c r="A126" s="1" t="str">
        <f>D46</f>
        <v>400nm</v>
      </c>
      <c r="B126" s="5">
        <f>F56</f>
        <v>0.695202952</v>
      </c>
      <c r="F126" s="6">
        <f>F46</f>
        <v>23</v>
      </c>
    </row>
    <row r="127">
      <c r="A127" s="1" t="str">
        <f>D61</f>
        <v>400nm</v>
      </c>
      <c r="B127" s="5">
        <f>F71</f>
        <v>0.7255985267</v>
      </c>
      <c r="F127" s="6">
        <f>F61</f>
        <v>25</v>
      </c>
    </row>
    <row r="128">
      <c r="A128" s="1" t="str">
        <f>D91</f>
        <v>425nm</v>
      </c>
      <c r="B128" s="5">
        <f>F86</f>
        <v>0.6232282069</v>
      </c>
      <c r="F128" s="4">
        <f>F76</f>
        <v>23</v>
      </c>
    </row>
    <row r="129">
      <c r="A129" s="1" t="str">
        <f>D76</f>
        <v>425nm</v>
      </c>
      <c r="B129" s="5">
        <f>F101</f>
        <v>0.7108509398</v>
      </c>
      <c r="C129" s="5">
        <f t="shared" ref="C129:D129" si="50">F103</f>
        <v>0.04254830759</v>
      </c>
      <c r="D129" s="5">
        <f t="shared" si="50"/>
        <v>0.7618086395</v>
      </c>
      <c r="E129" s="5">
        <f>G101</f>
        <v>0.6253532499</v>
      </c>
      <c r="F129" s="4">
        <f>F91</f>
        <v>25</v>
      </c>
    </row>
    <row r="130">
      <c r="A130" s="1" t="str">
        <f>D106</f>
        <v>475nm</v>
      </c>
      <c r="B130" s="5">
        <f>F116</f>
        <v>0.5056123702</v>
      </c>
      <c r="C130" s="5">
        <f t="shared" ref="C130:D130" si="51">F118</f>
        <v>0.03940651638</v>
      </c>
      <c r="D130" s="5">
        <f t="shared" si="51"/>
        <v>0.5479546711</v>
      </c>
      <c r="E130" s="5">
        <f>G116</f>
        <v>0.4311774461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44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0.13</v>
      </c>
      <c r="H3" s="28">
        <f t="shared" si="1"/>
        <v>0.000000001</v>
      </c>
    </row>
    <row r="4">
      <c r="A4" s="32" t="s">
        <v>55</v>
      </c>
      <c r="B4" s="33"/>
      <c r="C4" s="34">
        <v>0.87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0.05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0.598540146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0.598540146</v>
      </c>
      <c r="D12" s="39">
        <f t="shared" si="3"/>
        <v>0</v>
      </c>
      <c r="E12" s="28">
        <f t="shared" si="4"/>
        <v>0.199513382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0.199513382</v>
      </c>
      <c r="G13" s="28">
        <f>Max(B11:D13)</f>
        <v>0.598540146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0.199513382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0.13</v>
      </c>
      <c r="H18" s="28">
        <f t="shared" si="7"/>
        <v>0.000000001</v>
      </c>
    </row>
    <row r="19">
      <c r="A19" s="32" t="s">
        <v>55</v>
      </c>
      <c r="B19" s="33"/>
      <c r="C19" s="34">
        <v>0.75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0.06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0.503649635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0.503649635</v>
      </c>
      <c r="D27" s="39">
        <f>(D19*$A$2 - D22*$A$7) / ($G$2*$H$2 - $G$3* $H$3)</f>
        <v>0</v>
      </c>
      <c r="E27" s="28">
        <f t="shared" si="9"/>
        <v>0.1678832117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0.1678832117</v>
      </c>
      <c r="G28" s="28">
        <f>Max(B26:D28)</f>
        <v>0.503649635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0.1678832117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6.35</v>
      </c>
      <c r="H32" s="17">
        <f t="shared" ref="H32:H33" si="13">10^-9</f>
        <v>0.000000001</v>
      </c>
    </row>
    <row r="33">
      <c r="A33" s="1" t="s">
        <v>53</v>
      </c>
      <c r="B33" s="19">
        <v>6.87</v>
      </c>
      <c r="C33" s="19">
        <v>6.4</v>
      </c>
      <c r="D33" s="19">
        <v>6.25</v>
      </c>
      <c r="E33" s="1"/>
      <c r="F33" s="1" t="s">
        <v>54</v>
      </c>
      <c r="G33" s="18">
        <v>0.67</v>
      </c>
      <c r="H33" s="17">
        <f t="shared" si="13"/>
        <v>0.000000001</v>
      </c>
    </row>
    <row r="34">
      <c r="A34" s="1" t="s">
        <v>55</v>
      </c>
      <c r="B34" s="19">
        <v>6.98</v>
      </c>
      <c r="C34" s="19">
        <v>6.49</v>
      </c>
      <c r="D34" s="19">
        <v>6.58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6.74</v>
      </c>
      <c r="C35" s="19">
        <v>6.28</v>
      </c>
      <c r="D35" s="19">
        <v>6.19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2.89</v>
      </c>
      <c r="C36" s="20">
        <v>2.49</v>
      </c>
      <c r="D36" s="20">
        <v>2.39</v>
      </c>
      <c r="E36" s="6"/>
      <c r="F36" s="6"/>
      <c r="G36" s="6"/>
      <c r="H36" s="6"/>
    </row>
    <row r="37">
      <c r="A37" s="17">
        <f>10^-9</f>
        <v>0.000000001</v>
      </c>
      <c r="B37" s="20">
        <v>3.12</v>
      </c>
      <c r="C37" s="20">
        <v>2.66</v>
      </c>
      <c r="D37" s="20">
        <v>2.7</v>
      </c>
      <c r="E37" s="6"/>
      <c r="F37" s="6"/>
      <c r="G37" s="6"/>
      <c r="H37" s="6"/>
    </row>
    <row r="38">
      <c r="A38" s="13"/>
      <c r="B38" s="20">
        <v>3.02</v>
      </c>
      <c r="C38" s="20">
        <v>2.61</v>
      </c>
      <c r="D38" s="20">
        <v>2.63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0.7007042254</v>
      </c>
      <c r="C41" s="21">
        <f t="shared" si="14"/>
        <v>0.6883802817</v>
      </c>
      <c r="D41" s="21">
        <f t="shared" si="14"/>
        <v>0.6795774648</v>
      </c>
      <c r="E41" s="5">
        <f t="shared" ref="E41:E43" si="16">AVERAGE(B41:D41)</f>
        <v>0.6895539906</v>
      </c>
      <c r="F41" s="5">
        <f>AVERAGE(B41:D43)</f>
        <v>0.6703834116</v>
      </c>
      <c r="G41" s="5">
        <f>MIN(B41:D43)</f>
        <v>0.6267605634</v>
      </c>
    </row>
    <row r="42">
      <c r="A42" s="1" t="s">
        <v>50</v>
      </c>
      <c r="B42" s="21">
        <f t="shared" ref="B42:D42" si="15">(B34*$A$32 - B37*$A$37) / ($G$32*$H$32 - $G$33* $H$33)</f>
        <v>0.6795774648</v>
      </c>
      <c r="C42" s="21">
        <f t="shared" si="15"/>
        <v>0.6742957746</v>
      </c>
      <c r="D42" s="21">
        <f t="shared" si="15"/>
        <v>0.6830985915</v>
      </c>
      <c r="E42" s="5">
        <f t="shared" si="16"/>
        <v>0.6789906103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0.6549295775</v>
      </c>
      <c r="C43" s="21">
        <f t="shared" si="17"/>
        <v>0.6461267606</v>
      </c>
      <c r="D43" s="21">
        <f t="shared" si="17"/>
        <v>0.6267605634</v>
      </c>
      <c r="E43" s="5">
        <f t="shared" si="16"/>
        <v>0.6426056338</v>
      </c>
      <c r="F43" s="5">
        <f>STDEV(B41:D43)</f>
        <v>0.02323639841</v>
      </c>
      <c r="G43" s="5">
        <f>Max(B41:D43)</f>
        <v>0.7007042254</v>
      </c>
    </row>
    <row r="44">
      <c r="A44" s="1" t="s">
        <v>62</v>
      </c>
      <c r="B44" s="5">
        <f t="shared" ref="B44:D44" si="18">AVERAGE(B41:B43)</f>
        <v>0.6784037559</v>
      </c>
      <c r="C44" s="5">
        <f t="shared" si="18"/>
        <v>0.669600939</v>
      </c>
      <c r="D44" s="5">
        <f t="shared" si="18"/>
        <v>0.6631455399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27.3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0.15</v>
      </c>
      <c r="H48" s="28">
        <f t="shared" si="19"/>
        <v>0.000000001</v>
      </c>
    </row>
    <row r="49">
      <c r="A49" s="32" t="s">
        <v>55</v>
      </c>
      <c r="B49" s="33"/>
      <c r="C49" s="34">
        <v>20.1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0.04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0.7388581952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0.7388581952</v>
      </c>
      <c r="D57" s="39">
        <f>(D49*$A$2 - D52*$A$7) / ($G$2*$H$2 - $G$3* $H$3)</f>
        <v>0</v>
      </c>
      <c r="E57" s="28">
        <f t="shared" si="21"/>
        <v>0.2462860651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0.2462860651</v>
      </c>
      <c r="G58" s="28">
        <f>Max(B56:D58)</f>
        <v>0.7388581952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0.2462860651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27.3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0.15</v>
      </c>
      <c r="H63" s="28">
        <f t="shared" si="25"/>
        <v>0.000000001</v>
      </c>
    </row>
    <row r="64">
      <c r="A64" s="32" t="s">
        <v>55</v>
      </c>
      <c r="B64" s="33"/>
      <c r="C64" s="34">
        <v>20.6</v>
      </c>
      <c r="D64" s="33"/>
      <c r="E64" s="30"/>
      <c r="F64" s="30" t="s">
        <v>56</v>
      </c>
      <c r="G64" s="30"/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0.07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0.7561694291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0.7561694291</v>
      </c>
      <c r="D72" s="39">
        <f>(D64*$A$2 - D67*$A$7) / ($G$2*$H$2 - $G$3* $H$3)</f>
        <v>0</v>
      </c>
      <c r="E72" s="28">
        <f t="shared" si="27"/>
        <v>0.2520564764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0.2520564764</v>
      </c>
      <c r="G73" s="28">
        <f>Max(B71:D73)</f>
        <v>0.7561694291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0.2520564764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116.0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0.12</v>
      </c>
      <c r="H78" s="17">
        <f t="shared" si="31"/>
        <v>0.000000001</v>
      </c>
    </row>
    <row r="79">
      <c r="A79" s="1" t="s">
        <v>55</v>
      </c>
      <c r="B79" s="19"/>
      <c r="C79" s="19">
        <v>77.9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0.04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0.6719019676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0.6719019676</v>
      </c>
      <c r="D87" s="21">
        <f>(D79*$A$32 - D82*$A$37) / ($G$92*$H$32 - $G$93* $H$33)</f>
        <v>0</v>
      </c>
      <c r="E87" s="22">
        <f t="shared" si="33"/>
        <v>0.2239673225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0.2239673225</v>
      </c>
      <c r="G88" s="5">
        <f>Max(B86:D88)</f>
        <v>0.6719019676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0.2239673225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50.25</v>
      </c>
      <c r="H92" s="17">
        <f t="shared" ref="H92:H93" si="37">10^-9</f>
        <v>0.000000001</v>
      </c>
    </row>
    <row r="93">
      <c r="A93" s="1" t="s">
        <v>53</v>
      </c>
      <c r="B93" s="19">
        <v>38.1</v>
      </c>
      <c r="C93" s="19">
        <v>37.6</v>
      </c>
      <c r="D93" s="19">
        <v>39.3</v>
      </c>
      <c r="E93" s="1"/>
      <c r="F93" s="1" t="s">
        <v>54</v>
      </c>
      <c r="G93" s="18">
        <v>0.25</v>
      </c>
      <c r="H93" s="17">
        <f t="shared" si="37"/>
        <v>0.000000001</v>
      </c>
    </row>
    <row r="94">
      <c r="A94" s="1" t="s">
        <v>55</v>
      </c>
      <c r="B94" s="19">
        <v>38.0</v>
      </c>
      <c r="C94" s="19">
        <v>36.4</v>
      </c>
      <c r="D94" s="19">
        <v>39.7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38.0</v>
      </c>
      <c r="C95" s="19">
        <v>37.5</v>
      </c>
      <c r="D95" s="19">
        <v>39.2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2.0</v>
      </c>
      <c r="C96" s="20">
        <v>1.6</v>
      </c>
      <c r="D96" s="20">
        <v>1.8</v>
      </c>
      <c r="E96" s="6"/>
      <c r="F96" s="6"/>
      <c r="G96" s="6"/>
      <c r="H96" s="6"/>
    </row>
    <row r="97">
      <c r="A97" s="17">
        <f>10^-9</f>
        <v>0.000000001</v>
      </c>
      <c r="B97" s="20">
        <v>1.7</v>
      </c>
      <c r="C97" s="20">
        <v>1.4</v>
      </c>
      <c r="D97" s="20">
        <v>1.5</v>
      </c>
      <c r="E97" s="6"/>
      <c r="F97" s="6"/>
      <c r="G97" s="6"/>
      <c r="H97" s="6"/>
    </row>
    <row r="98">
      <c r="A98" s="13"/>
      <c r="B98" s="20">
        <v>1.8</v>
      </c>
      <c r="C98" s="20">
        <v>1.5</v>
      </c>
      <c r="D98" s="20">
        <v>1.6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0.722</v>
      </c>
      <c r="C101" s="21">
        <f t="shared" si="38"/>
        <v>0.72</v>
      </c>
      <c r="D101" s="21">
        <f t="shared" si="38"/>
        <v>0.75</v>
      </c>
      <c r="E101" s="5">
        <f t="shared" ref="E101:E103" si="40">AVERAGE(B101:D101)</f>
        <v>0.7306666667</v>
      </c>
      <c r="F101" s="5">
        <f>AVERAGE(B101:D103)</f>
        <v>0.7308888889</v>
      </c>
      <c r="G101" s="5">
        <f>MIN(B101:D103)</f>
        <v>0.7</v>
      </c>
    </row>
    <row r="102">
      <c r="A102" s="1" t="s">
        <v>50</v>
      </c>
      <c r="B102" s="21">
        <f t="shared" ref="B102:D102" si="39">(B94*$A$32 - B97*$A$37) / ($G$92*$H$32 - $G$93* $H$33)</f>
        <v>0.726</v>
      </c>
      <c r="C102" s="21">
        <f t="shared" si="39"/>
        <v>0.7</v>
      </c>
      <c r="D102" s="21">
        <f t="shared" si="39"/>
        <v>0.764</v>
      </c>
      <c r="E102" s="22">
        <f t="shared" si="40"/>
        <v>0.73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0.724</v>
      </c>
      <c r="C103" s="21">
        <f t="shared" si="41"/>
        <v>0.72</v>
      </c>
      <c r="D103" s="21">
        <f t="shared" si="41"/>
        <v>0.752</v>
      </c>
      <c r="E103" s="22">
        <f t="shared" si="40"/>
        <v>0.732</v>
      </c>
      <c r="F103" s="5">
        <f>STDEV(B101:D103)</f>
        <v>0.02015219867</v>
      </c>
      <c r="G103" s="5">
        <f>Max(B101:D103)</f>
        <v>0.764</v>
      </c>
    </row>
    <row r="104">
      <c r="A104" s="1" t="s">
        <v>62</v>
      </c>
      <c r="B104" s="5">
        <f t="shared" ref="B104:D104" si="42">AVERAGE(B101:B103)</f>
        <v>0.724</v>
      </c>
      <c r="C104" s="5">
        <f t="shared" si="42"/>
        <v>0.7133333333</v>
      </c>
      <c r="D104" s="5">
        <f t="shared" si="42"/>
        <v>0.7553333333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143.0</v>
      </c>
      <c r="H107" s="17">
        <f t="shared" ref="H107:H108" si="43">10^-9</f>
        <v>0.000000001</v>
      </c>
    </row>
    <row r="108">
      <c r="A108" s="1" t="s">
        <v>53</v>
      </c>
      <c r="B108" s="19">
        <v>83.0</v>
      </c>
      <c r="C108" s="19">
        <v>86.1</v>
      </c>
      <c r="D108" s="19">
        <v>87.3</v>
      </c>
      <c r="E108" s="1"/>
      <c r="F108" s="1" t="s">
        <v>54</v>
      </c>
      <c r="G108" s="18">
        <v>0.3</v>
      </c>
      <c r="H108" s="17">
        <f t="shared" si="43"/>
        <v>0.000000001</v>
      </c>
    </row>
    <row r="109">
      <c r="A109" s="1" t="s">
        <v>55</v>
      </c>
      <c r="B109" s="19">
        <v>81.3</v>
      </c>
      <c r="C109" s="19">
        <v>77.8</v>
      </c>
      <c r="D109" s="19">
        <v>87.5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82.1</v>
      </c>
      <c r="C110" s="19">
        <v>83.1</v>
      </c>
      <c r="D110" s="19">
        <v>86.8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1.4</v>
      </c>
      <c r="C111" s="20">
        <v>1.2</v>
      </c>
      <c r="D111" s="20">
        <v>1.2</v>
      </c>
      <c r="E111" s="6"/>
      <c r="F111" s="6"/>
      <c r="G111" s="6"/>
      <c r="H111" s="6"/>
    </row>
    <row r="112">
      <c r="A112" s="17">
        <f>10^-9</f>
        <v>0.000000001</v>
      </c>
      <c r="B112" s="20">
        <v>1.1</v>
      </c>
      <c r="C112" s="20">
        <v>1.1</v>
      </c>
      <c r="D112" s="20">
        <v>1.4</v>
      </c>
      <c r="E112" s="6"/>
      <c r="F112" s="6"/>
      <c r="G112" s="6"/>
      <c r="H112" s="6"/>
    </row>
    <row r="113">
      <c r="A113" s="13"/>
      <c r="B113" s="20">
        <v>2.0</v>
      </c>
      <c r="C113" s="20">
        <v>1.5</v>
      </c>
      <c r="D113" s="20">
        <v>1.4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0.5718290119</v>
      </c>
      <c r="C116" s="21">
        <f t="shared" si="44"/>
        <v>0.5949544499</v>
      </c>
      <c r="D116" s="21">
        <f t="shared" si="44"/>
        <v>0.6033637001</v>
      </c>
      <c r="E116" s="5">
        <f t="shared" ref="E116:E118" si="46">AVERAGE(B116:D116)</f>
        <v>0.590049054</v>
      </c>
      <c r="F116" s="5">
        <f>AVERAGE(B116:D118)</f>
        <v>0.5782916764</v>
      </c>
      <c r="G116" s="5">
        <f>MIN(B116:D118)</f>
        <v>0.5374912404</v>
      </c>
    </row>
    <row r="117">
      <c r="A117" s="1" t="s">
        <v>50</v>
      </c>
      <c r="B117" s="21">
        <f t="shared" ref="B117:D117" si="45">(B109*$A$32 - B112*$A$37) / ($G$107*$H$32 - $G$108* $H$33)</f>
        <v>0.56201822</v>
      </c>
      <c r="C117" s="21">
        <f t="shared" si="45"/>
        <v>0.5374912404</v>
      </c>
      <c r="D117" s="21">
        <f t="shared" si="45"/>
        <v>0.6033637001</v>
      </c>
      <c r="E117" s="22">
        <f t="shared" si="46"/>
        <v>0.5676243868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0.5613174492</v>
      </c>
      <c r="C118" s="21">
        <f t="shared" si="47"/>
        <v>0.5718290119</v>
      </c>
      <c r="D118" s="21">
        <f t="shared" si="47"/>
        <v>0.5984583041</v>
      </c>
      <c r="E118" s="22">
        <f t="shared" si="46"/>
        <v>0.5772015884</v>
      </c>
      <c r="F118" s="5">
        <f>STDEV(B116:D118)</f>
        <v>0.02302908773</v>
      </c>
      <c r="G118" s="5">
        <f>Max(B116:D118)</f>
        <v>0.6033637001</v>
      </c>
    </row>
    <row r="119">
      <c r="A119" s="1" t="s">
        <v>62</v>
      </c>
      <c r="B119" s="5">
        <f t="shared" ref="B119:D119" si="48">AVERAGE(B116:B118)</f>
        <v>0.5650548937</v>
      </c>
      <c r="C119" s="5">
        <f t="shared" si="48"/>
        <v>0.5680915674</v>
      </c>
      <c r="D119" s="5">
        <f t="shared" si="48"/>
        <v>0.6017285681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0.598540146</v>
      </c>
      <c r="F123" s="6">
        <f>F1</f>
        <v>23</v>
      </c>
    </row>
    <row r="124">
      <c r="A124" s="1" t="str">
        <f>D16</f>
        <v>350nm</v>
      </c>
      <c r="B124" s="5">
        <f>F26</f>
        <v>0.503649635</v>
      </c>
      <c r="F124" s="6">
        <f>F16</f>
        <v>25</v>
      </c>
    </row>
    <row r="125">
      <c r="A125" s="1" t="str">
        <f>D31</f>
        <v>375nm</v>
      </c>
      <c r="B125" s="5">
        <f>F41</f>
        <v>0.6703834116</v>
      </c>
      <c r="C125" s="5">
        <f t="shared" ref="C125:D125" si="49">F43</f>
        <v>0.02323639841</v>
      </c>
      <c r="D125" s="5">
        <f t="shared" si="49"/>
        <v>0.7007042254</v>
      </c>
      <c r="E125" s="5">
        <f>G41</f>
        <v>0.6267605634</v>
      </c>
      <c r="F125" s="6">
        <v>25.0</v>
      </c>
    </row>
    <row r="126">
      <c r="A126" s="1" t="str">
        <f>D46</f>
        <v>400nm</v>
      </c>
      <c r="B126" s="5">
        <f>F56</f>
        <v>0.7388581952</v>
      </c>
      <c r="F126" s="6">
        <f>F46</f>
        <v>23</v>
      </c>
    </row>
    <row r="127">
      <c r="A127" s="1" t="str">
        <f>D61</f>
        <v>400nm</v>
      </c>
      <c r="B127" s="5">
        <f>F71</f>
        <v>0.7561694291</v>
      </c>
      <c r="F127" s="6">
        <f>F61</f>
        <v>25</v>
      </c>
    </row>
    <row r="128">
      <c r="A128" s="1" t="str">
        <f>D76</f>
        <v>425nm</v>
      </c>
      <c r="B128" s="5">
        <f>F86</f>
        <v>0.6719019676</v>
      </c>
      <c r="F128" s="6">
        <f>F76</f>
        <v>23</v>
      </c>
    </row>
    <row r="129">
      <c r="A129" s="1" t="str">
        <f>D91</f>
        <v>425nm</v>
      </c>
      <c r="B129" s="5">
        <f>F101</f>
        <v>0.7308888889</v>
      </c>
      <c r="C129" s="5">
        <f t="shared" ref="C129:D129" si="50">F103</f>
        <v>0.02015219867</v>
      </c>
      <c r="D129" s="5">
        <f t="shared" si="50"/>
        <v>0.764</v>
      </c>
      <c r="E129" s="5">
        <f>G101</f>
        <v>0.7</v>
      </c>
      <c r="F129" s="6">
        <f>F91</f>
        <v>25</v>
      </c>
    </row>
    <row r="130">
      <c r="A130" s="1" t="str">
        <f>D106</f>
        <v>475nm</v>
      </c>
      <c r="B130" s="5">
        <f>F116</f>
        <v>0.5782916764</v>
      </c>
      <c r="C130" s="5">
        <f t="shared" ref="C130:D130" si="51">F118</f>
        <v>0.02302908773</v>
      </c>
      <c r="D130" s="5">
        <f t="shared" si="51"/>
        <v>0.6033637001</v>
      </c>
      <c r="E130" s="5">
        <f>G116</f>
        <v>0.5374912404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0.14</v>
      </c>
      <c r="H3" s="28">
        <f t="shared" si="1"/>
        <v>0.000000001</v>
      </c>
    </row>
    <row r="4">
      <c r="A4" s="32" t="s">
        <v>55</v>
      </c>
      <c r="B4" s="33"/>
      <c r="C4" s="34">
        <v>0.91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0.06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0.625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0.625</v>
      </c>
      <c r="D12" s="39">
        <f t="shared" si="3"/>
        <v>0</v>
      </c>
      <c r="E12" s="28">
        <f t="shared" si="4"/>
        <v>0.2083333333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0.2083333333</v>
      </c>
      <c r="G13" s="28">
        <f>Max(B11:D13)</f>
        <v>0.625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0.2083333333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0.14</v>
      </c>
      <c r="H18" s="28">
        <f t="shared" si="7"/>
        <v>0.000000001</v>
      </c>
    </row>
    <row r="19">
      <c r="A19" s="32" t="s">
        <v>55</v>
      </c>
      <c r="B19" s="33"/>
      <c r="C19" s="34">
        <v>0.8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0.08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0.5294117647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0.5294117647</v>
      </c>
      <c r="D27" s="39">
        <f>(D19*$A$2 - D22*$A$7) / ($G$2*$H$2 - $G$3* $H$3)</f>
        <v>0</v>
      </c>
      <c r="E27" s="28">
        <f t="shared" si="9"/>
        <v>0.1764705882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0.1764705882</v>
      </c>
      <c r="G28" s="28">
        <f>Max(B26:D28)</f>
        <v>0.5294117647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0.1764705882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6.37</v>
      </c>
      <c r="H32" s="17">
        <f t="shared" ref="H32:H33" si="13">10^-9</f>
        <v>0.000000001</v>
      </c>
    </row>
    <row r="33">
      <c r="A33" s="1" t="s">
        <v>53</v>
      </c>
      <c r="B33" s="19">
        <v>6.49</v>
      </c>
      <c r="C33" s="19">
        <v>6.05</v>
      </c>
      <c r="D33" s="19">
        <v>6.11</v>
      </c>
      <c r="E33" s="1"/>
      <c r="F33" s="1" t="s">
        <v>54</v>
      </c>
      <c r="G33" s="18">
        <v>0.7</v>
      </c>
      <c r="H33" s="17">
        <f t="shared" si="13"/>
        <v>0.000000001</v>
      </c>
    </row>
    <row r="34">
      <c r="A34" s="1" t="s">
        <v>55</v>
      </c>
      <c r="B34" s="19">
        <v>6.67</v>
      </c>
      <c r="C34" s="19">
        <v>6.16</v>
      </c>
      <c r="D34" s="19">
        <v>6.35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6.37</v>
      </c>
      <c r="C35" s="19">
        <v>6.21</v>
      </c>
      <c r="D35" s="19">
        <v>6.11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2.97</v>
      </c>
      <c r="C36" s="20">
        <v>2.33</v>
      </c>
      <c r="D36" s="20">
        <v>2.48</v>
      </c>
      <c r="E36" s="6"/>
      <c r="F36" s="6"/>
      <c r="G36" s="6"/>
      <c r="H36" s="6"/>
    </row>
    <row r="37">
      <c r="A37" s="17">
        <f>10^-9</f>
        <v>0.000000001</v>
      </c>
      <c r="B37" s="20">
        <v>3.23</v>
      </c>
      <c r="C37" s="20">
        <v>2.49</v>
      </c>
      <c r="D37" s="20">
        <v>2.62</v>
      </c>
      <c r="E37" s="6"/>
      <c r="F37" s="6"/>
      <c r="G37" s="6"/>
      <c r="H37" s="6"/>
    </row>
    <row r="38">
      <c r="A38" s="13"/>
      <c r="B38" s="20">
        <v>3.1</v>
      </c>
      <c r="C38" s="20">
        <v>2.62</v>
      </c>
      <c r="D38" s="20">
        <v>2.56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0.6208112875</v>
      </c>
      <c r="C41" s="21">
        <f t="shared" si="14"/>
        <v>0.6560846561</v>
      </c>
      <c r="D41" s="21">
        <f t="shared" si="14"/>
        <v>0.6402116402</v>
      </c>
      <c r="E41" s="5">
        <f t="shared" ref="E41:E43" si="16">AVERAGE(B41:D41)</f>
        <v>0.6390358613</v>
      </c>
      <c r="F41" s="5">
        <f>AVERAGE(B41:D43)</f>
        <v>0.6294336665</v>
      </c>
      <c r="G41" s="5">
        <f>MIN(B41:D43)</f>
        <v>0.5767195767</v>
      </c>
    </row>
    <row r="42">
      <c r="A42" s="1" t="s">
        <v>50</v>
      </c>
      <c r="B42" s="21">
        <f t="shared" ref="B42:D42" si="15">(B34*$A$32 - B37*$A$37) / ($G$32*$H$32 - $G$33* $H$33)</f>
        <v>0.60670194</v>
      </c>
      <c r="C42" s="21">
        <f t="shared" si="15"/>
        <v>0.6472663139</v>
      </c>
      <c r="D42" s="21">
        <f t="shared" si="15"/>
        <v>0.6578483245</v>
      </c>
      <c r="E42" s="5">
        <f t="shared" si="16"/>
        <v>0.6372721928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0.5767195767</v>
      </c>
      <c r="C43" s="21">
        <f t="shared" si="17"/>
        <v>0.6331569665</v>
      </c>
      <c r="D43" s="21">
        <f t="shared" si="17"/>
        <v>0.6261022928</v>
      </c>
      <c r="E43" s="5">
        <f t="shared" si="16"/>
        <v>0.6119929453</v>
      </c>
      <c r="F43" s="5">
        <f>STDEV(B41:D43)</f>
        <v>0.02585210134</v>
      </c>
      <c r="G43" s="5">
        <f>Max(B41:D43)</f>
        <v>0.6578483245</v>
      </c>
    </row>
    <row r="44">
      <c r="A44" s="1" t="s">
        <v>62</v>
      </c>
      <c r="B44" s="5">
        <f t="shared" ref="B44:D44" si="18">AVERAGE(B41:B43)</f>
        <v>0.6014109347</v>
      </c>
      <c r="C44" s="5">
        <f t="shared" si="18"/>
        <v>0.6455026455</v>
      </c>
      <c r="D44" s="5">
        <f t="shared" si="18"/>
        <v>0.6413874192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27.4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0.17</v>
      </c>
      <c r="H48" s="28">
        <f t="shared" si="19"/>
        <v>0.000000001</v>
      </c>
    </row>
    <row r="49">
      <c r="A49" s="32" t="s">
        <v>55</v>
      </c>
      <c r="B49" s="33"/>
      <c r="C49" s="34">
        <v>19.8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0.07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0.7245684906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0.7245684906</v>
      </c>
      <c r="D57" s="39">
        <f>(D49*$A$2 - D52*$A$7) / ($G$2*$H$2 - $G$3* $H$3)</f>
        <v>0</v>
      </c>
      <c r="E57" s="28">
        <f t="shared" si="21"/>
        <v>0.2415228302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0.2415228302</v>
      </c>
      <c r="G58" s="28">
        <f>Max(B56:D58)</f>
        <v>0.7245684906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0.2415228302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27.4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0.17</v>
      </c>
      <c r="H63" s="28">
        <f t="shared" si="25"/>
        <v>0.000000001</v>
      </c>
    </row>
    <row r="64">
      <c r="A64" s="32" t="s">
        <v>55</v>
      </c>
      <c r="B64" s="33"/>
      <c r="C64" s="34">
        <v>20.8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0.1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0.7601909658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0.7601909658</v>
      </c>
      <c r="D72" s="39">
        <f>(D64*$A$2 - D67*$A$7) / ($G$2*$H$2 - $G$3* $H$3)</f>
        <v>0</v>
      </c>
      <c r="E72" s="28">
        <f t="shared" si="27"/>
        <v>0.2533969886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0.2533969886</v>
      </c>
      <c r="G73" s="28">
        <f>Max(B71:D73)</f>
        <v>0.7601909658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0.2533969886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112.5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0.16</v>
      </c>
      <c r="H78" s="17">
        <f t="shared" si="31"/>
        <v>0.000000001</v>
      </c>
    </row>
    <row r="79">
      <c r="A79" s="1" t="s">
        <v>55</v>
      </c>
      <c r="B79" s="19"/>
      <c r="C79" s="19">
        <v>74.5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0.06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0.6626312978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0.6626312978</v>
      </c>
      <c r="D87" s="21">
        <f>(D79*$A$32 - D82*$A$37) / ($G$92*$H$32 - $G$93* $H$33)</f>
        <v>0</v>
      </c>
      <c r="E87" s="22">
        <f t="shared" si="33"/>
        <v>0.2208770993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0.2208770993</v>
      </c>
      <c r="G88" s="5">
        <f>Max(B86:D88)</f>
        <v>0.6626312978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0.2208770993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49.7</v>
      </c>
      <c r="H92" s="17">
        <f t="shared" ref="H92:H93" si="37">10^-9</f>
        <v>0.000000001</v>
      </c>
    </row>
    <row r="93">
      <c r="A93" s="1" t="s">
        <v>53</v>
      </c>
      <c r="B93" s="19">
        <v>37.3</v>
      </c>
      <c r="C93" s="19">
        <v>38.2</v>
      </c>
      <c r="D93" s="19">
        <v>38.0</v>
      </c>
      <c r="E93" s="1"/>
      <c r="F93" s="1" t="s">
        <v>54</v>
      </c>
      <c r="G93" s="18">
        <v>0.31</v>
      </c>
      <c r="H93" s="17">
        <f t="shared" si="37"/>
        <v>0.000000001</v>
      </c>
    </row>
    <row r="94">
      <c r="A94" s="1" t="s">
        <v>55</v>
      </c>
      <c r="B94" s="19">
        <v>37.8</v>
      </c>
      <c r="C94" s="19">
        <v>38.1</v>
      </c>
      <c r="D94" s="19">
        <v>37.5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36.1</v>
      </c>
      <c r="C95" s="19">
        <v>37.0</v>
      </c>
      <c r="D95" s="19">
        <v>39.1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1.4</v>
      </c>
      <c r="C96" s="20">
        <v>1.9</v>
      </c>
      <c r="D96" s="20">
        <v>1.8</v>
      </c>
      <c r="E96" s="6"/>
      <c r="F96" s="6"/>
      <c r="G96" s="6"/>
      <c r="H96" s="6"/>
    </row>
    <row r="97">
      <c r="A97" s="17">
        <f>10^-9</f>
        <v>0.000000001</v>
      </c>
      <c r="B97" s="20">
        <v>2.2</v>
      </c>
      <c r="C97" s="20">
        <v>1.9</v>
      </c>
      <c r="D97" s="20">
        <v>1.7</v>
      </c>
      <c r="E97" s="6"/>
      <c r="F97" s="6"/>
      <c r="G97" s="6"/>
      <c r="H97" s="6"/>
    </row>
    <row r="98">
      <c r="A98" s="13"/>
      <c r="B98" s="20">
        <v>1.9</v>
      </c>
      <c r="C98" s="20">
        <v>1.6</v>
      </c>
      <c r="D98" s="20">
        <v>1.7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0.726867787</v>
      </c>
      <c r="C101" s="21">
        <f t="shared" si="38"/>
        <v>0.7349665924</v>
      </c>
      <c r="D101" s="21">
        <f t="shared" si="38"/>
        <v>0.7329418911</v>
      </c>
      <c r="E101" s="5">
        <f t="shared" ref="E101:E103" si="40">AVERAGE(B101:D101)</f>
        <v>0.7315920902</v>
      </c>
      <c r="F101" s="5">
        <f>AVERAGE(B101:D103)</f>
        <v>0.7266428202</v>
      </c>
      <c r="G101" s="5">
        <f>MIN(B101:D103)</f>
        <v>0.6924478639</v>
      </c>
    </row>
    <row r="102">
      <c r="A102" s="1" t="s">
        <v>50</v>
      </c>
      <c r="B102" s="21">
        <f t="shared" ref="B102:D102" si="39">(B94*$A$32 - B97*$A$37) / ($G$92*$H$32 - $G$93* $H$33)</f>
        <v>0.7207936829</v>
      </c>
      <c r="C102" s="21">
        <f t="shared" si="39"/>
        <v>0.7329418911</v>
      </c>
      <c r="D102" s="21">
        <f t="shared" si="39"/>
        <v>0.7248430856</v>
      </c>
      <c r="E102" s="22">
        <f t="shared" si="40"/>
        <v>0.7261928865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0.6924478639</v>
      </c>
      <c r="C103" s="21">
        <f t="shared" si="41"/>
        <v>0.7167442802</v>
      </c>
      <c r="D103" s="21">
        <f t="shared" si="41"/>
        <v>0.7572383073</v>
      </c>
      <c r="E103" s="22">
        <f t="shared" si="40"/>
        <v>0.7221434838</v>
      </c>
      <c r="F103" s="5">
        <f>STDEV(B101:D103)</f>
        <v>0.01728259165</v>
      </c>
      <c r="G103" s="5">
        <f>Max(B101:D103)</f>
        <v>0.7572383073</v>
      </c>
    </row>
    <row r="104">
      <c r="A104" s="1" t="s">
        <v>62</v>
      </c>
      <c r="B104" s="5">
        <f t="shared" ref="B104:D104" si="42">AVERAGE(B101:B103)</f>
        <v>0.713369778</v>
      </c>
      <c r="C104" s="5">
        <f t="shared" si="42"/>
        <v>0.7282175879</v>
      </c>
      <c r="D104" s="5">
        <f t="shared" si="42"/>
        <v>0.7383410947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141.7</v>
      </c>
      <c r="H107" s="17">
        <f t="shared" ref="H107:H108" si="43">10^-9</f>
        <v>0.000000001</v>
      </c>
    </row>
    <row r="108">
      <c r="A108" s="1" t="s">
        <v>53</v>
      </c>
      <c r="B108" s="19">
        <v>80.2</v>
      </c>
      <c r="C108" s="19">
        <v>81.3</v>
      </c>
      <c r="D108" s="19">
        <v>82.6</v>
      </c>
      <c r="E108" s="1"/>
      <c r="F108" s="1" t="s">
        <v>54</v>
      </c>
      <c r="G108" s="18">
        <v>0.35</v>
      </c>
      <c r="H108" s="17">
        <f t="shared" si="43"/>
        <v>0.000000001</v>
      </c>
    </row>
    <row r="109">
      <c r="A109" s="1" t="s">
        <v>55</v>
      </c>
      <c r="B109" s="19">
        <v>78.4</v>
      </c>
      <c r="C109" s="19">
        <v>80.0</v>
      </c>
      <c r="D109" s="19">
        <v>77.3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76.5</v>
      </c>
      <c r="C110" s="19">
        <v>78.8</v>
      </c>
      <c r="D110" s="19">
        <v>81.4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2.2</v>
      </c>
      <c r="C111" s="20">
        <v>1.8</v>
      </c>
      <c r="D111" s="20">
        <v>2.2</v>
      </c>
      <c r="E111" s="6"/>
      <c r="F111" s="6"/>
      <c r="G111" s="6"/>
      <c r="H111" s="6"/>
    </row>
    <row r="112">
      <c r="A112" s="17">
        <f>10^-9</f>
        <v>0.000000001</v>
      </c>
      <c r="B112" s="20">
        <v>1.4</v>
      </c>
      <c r="C112" s="20">
        <v>1.8</v>
      </c>
      <c r="D112" s="20">
        <v>1.3</v>
      </c>
      <c r="E112" s="6"/>
      <c r="F112" s="6"/>
      <c r="G112" s="6"/>
      <c r="H112" s="6"/>
    </row>
    <row r="113">
      <c r="A113" s="13"/>
      <c r="B113" s="20">
        <v>1.5</v>
      </c>
      <c r="C113" s="20">
        <v>1.3</v>
      </c>
      <c r="D113" s="20">
        <v>1.4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0.5518217191</v>
      </c>
      <c r="C116" s="21">
        <f t="shared" si="44"/>
        <v>0.5624336753</v>
      </c>
      <c r="D116" s="21">
        <f t="shared" si="44"/>
        <v>0.568800849</v>
      </c>
      <c r="E116" s="5">
        <f t="shared" ref="E116:E118" si="46">AVERAGE(B116:D116)</f>
        <v>0.5610187478</v>
      </c>
      <c r="F116" s="5">
        <f>AVERAGE(B116:D118)</f>
        <v>0.5515072908</v>
      </c>
      <c r="G116" s="5">
        <f>MIN(B116:D118)</f>
        <v>0.5305978069</v>
      </c>
    </row>
    <row r="117">
      <c r="A117" s="1" t="s">
        <v>50</v>
      </c>
      <c r="B117" s="21">
        <f t="shared" ref="B117:D117" si="45">(B109*$A$32 - B112*$A$37) / ($G$107*$H$32 - $G$108* $H$33)</f>
        <v>0.5447470817</v>
      </c>
      <c r="C117" s="21">
        <f t="shared" si="45"/>
        <v>0.5532366466</v>
      </c>
      <c r="D117" s="21">
        <f t="shared" si="45"/>
        <v>0.5376724443</v>
      </c>
      <c r="E117" s="22">
        <f t="shared" si="46"/>
        <v>0.5452187242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0.5305978069</v>
      </c>
      <c r="C118" s="21">
        <f t="shared" si="47"/>
        <v>0.5482844004</v>
      </c>
      <c r="D118" s="21">
        <f t="shared" si="47"/>
        <v>0.565970994</v>
      </c>
      <c r="E118" s="22">
        <f t="shared" si="46"/>
        <v>0.5482844004</v>
      </c>
      <c r="F118" s="5">
        <f>STDEV(B116:D118)</f>
        <v>0.01282301751</v>
      </c>
      <c r="G118" s="5">
        <f>Max(B116:D118)</f>
        <v>0.568800849</v>
      </c>
    </row>
    <row r="119">
      <c r="A119" s="1" t="s">
        <v>62</v>
      </c>
      <c r="B119" s="5">
        <f t="shared" ref="B119:D119" si="48">AVERAGE(B116:B118)</f>
        <v>0.5423888692</v>
      </c>
      <c r="C119" s="5">
        <f t="shared" si="48"/>
        <v>0.5546515741</v>
      </c>
      <c r="D119" s="5">
        <f t="shared" si="48"/>
        <v>0.5574814291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0.625</v>
      </c>
      <c r="F123" s="6">
        <f>F1</f>
        <v>23</v>
      </c>
    </row>
    <row r="124">
      <c r="A124" s="1" t="str">
        <f>D16</f>
        <v>350nm</v>
      </c>
      <c r="B124" s="5">
        <f>F26</f>
        <v>0.5294117647</v>
      </c>
      <c r="F124" s="6">
        <f>F16</f>
        <v>25</v>
      </c>
    </row>
    <row r="125">
      <c r="A125" s="1" t="str">
        <f>D31</f>
        <v>375nm</v>
      </c>
      <c r="B125" s="5">
        <f>F41</f>
        <v>0.6294336665</v>
      </c>
      <c r="C125" s="5">
        <f t="shared" ref="C125:D125" si="49">F43</f>
        <v>0.02585210134</v>
      </c>
      <c r="D125" s="5">
        <f t="shared" si="49"/>
        <v>0.6578483245</v>
      </c>
      <c r="E125" s="5">
        <f>G41</f>
        <v>0.5767195767</v>
      </c>
      <c r="F125" s="6">
        <v>25.0</v>
      </c>
    </row>
    <row r="126">
      <c r="A126" s="1" t="str">
        <f>D46</f>
        <v>400nm</v>
      </c>
      <c r="B126" s="5">
        <f>F56</f>
        <v>0.7245684906</v>
      </c>
      <c r="F126" s="6">
        <f>F46</f>
        <v>23</v>
      </c>
    </row>
    <row r="127">
      <c r="A127" s="1" t="str">
        <f>D61</f>
        <v>400nm</v>
      </c>
      <c r="B127" s="5">
        <f>F71</f>
        <v>0.7601909658</v>
      </c>
      <c r="F127" s="6">
        <f>F61</f>
        <v>25</v>
      </c>
    </row>
    <row r="128">
      <c r="A128" s="1" t="str">
        <f>D76</f>
        <v>425nm</v>
      </c>
      <c r="B128" s="5">
        <f>F86</f>
        <v>0.6626312978</v>
      </c>
      <c r="F128" s="6">
        <f>F76</f>
        <v>23</v>
      </c>
    </row>
    <row r="129">
      <c r="A129" s="1" t="str">
        <f>D91</f>
        <v>425nm</v>
      </c>
      <c r="B129" s="5">
        <f>F101</f>
        <v>0.7266428202</v>
      </c>
      <c r="C129" s="5">
        <f t="shared" ref="C129:D129" si="50">F103</f>
        <v>0.01728259165</v>
      </c>
      <c r="D129" s="5">
        <f t="shared" si="50"/>
        <v>0.7572383073</v>
      </c>
      <c r="E129" s="5">
        <f>G101</f>
        <v>0.6924478639</v>
      </c>
      <c r="F129" s="6">
        <f>F91</f>
        <v>25</v>
      </c>
    </row>
    <row r="130">
      <c r="A130" s="1" t="str">
        <f>D106</f>
        <v>475nm</v>
      </c>
      <c r="B130" s="5">
        <f>F116</f>
        <v>0.5515072908</v>
      </c>
      <c r="C130" s="5">
        <f t="shared" ref="C130:D130" si="51">F118</f>
        <v>0.01282301751</v>
      </c>
      <c r="D130" s="5">
        <f t="shared" si="51"/>
        <v>0.568800849</v>
      </c>
      <c r="E130" s="5">
        <f>G116</f>
        <v>0.5305978069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1.4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0.15</v>
      </c>
      <c r="H3" s="28">
        <f t="shared" si="1"/>
        <v>0.000000001</v>
      </c>
    </row>
    <row r="4">
      <c r="A4" s="32" t="s">
        <v>55</v>
      </c>
      <c r="B4" s="33"/>
      <c r="C4" s="34">
        <v>0.74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0.04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0.56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0.56</v>
      </c>
      <c r="D12" s="39">
        <f t="shared" si="3"/>
        <v>0</v>
      </c>
      <c r="E12" s="28">
        <f t="shared" si="4"/>
        <v>0.1866666667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0.1866666667</v>
      </c>
      <c r="G13" s="28">
        <f>Max(B11:D13)</f>
        <v>0.56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0.1866666667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1.4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0.15</v>
      </c>
      <c r="H18" s="28">
        <f t="shared" si="7"/>
        <v>0.000000001</v>
      </c>
    </row>
    <row r="19">
      <c r="A19" s="32" t="s">
        <v>55</v>
      </c>
      <c r="B19" s="33"/>
      <c r="C19" s="34">
        <v>0.56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0.03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0.424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0.424</v>
      </c>
      <c r="D27" s="39">
        <f>(D19*$A$2 - D22*$A$7) / ($G$2*$H$2 - $G$3* $H$3)</f>
        <v>0</v>
      </c>
      <c r="E27" s="28">
        <f t="shared" si="9"/>
        <v>0.1413333333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0.1413333333</v>
      </c>
      <c r="G28" s="28">
        <f>Max(B26:D28)</f>
        <v>0.424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0.1413333333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6.39</v>
      </c>
      <c r="H32" s="17">
        <f t="shared" ref="H32:H33" si="13">10^-9</f>
        <v>0.000000001</v>
      </c>
    </row>
    <row r="33">
      <c r="A33" s="1" t="s">
        <v>53</v>
      </c>
      <c r="B33" s="19">
        <v>6.49</v>
      </c>
      <c r="C33" s="19">
        <v>6.24</v>
      </c>
      <c r="D33" s="19">
        <v>6.11</v>
      </c>
      <c r="E33" s="1"/>
      <c r="F33" s="1" t="s">
        <v>54</v>
      </c>
      <c r="G33" s="18">
        <v>0.71</v>
      </c>
      <c r="H33" s="17">
        <f t="shared" si="13"/>
        <v>0.000000001</v>
      </c>
    </row>
    <row r="34">
      <c r="A34" s="1" t="s">
        <v>55</v>
      </c>
      <c r="B34" s="19">
        <v>6.64</v>
      </c>
      <c r="C34" s="19">
        <v>6.14</v>
      </c>
      <c r="D34" s="19">
        <v>6.4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6.59</v>
      </c>
      <c r="C35" s="19">
        <v>6.07</v>
      </c>
      <c r="D35" s="19">
        <v>6.01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3.13</v>
      </c>
      <c r="C36" s="20">
        <v>2.75</v>
      </c>
      <c r="D36" s="20">
        <v>2.65</v>
      </c>
      <c r="E36" s="6"/>
      <c r="F36" s="6"/>
      <c r="G36" s="6"/>
      <c r="H36" s="6"/>
    </row>
    <row r="37">
      <c r="A37" s="17">
        <f>10^-9</f>
        <v>0.000000001</v>
      </c>
      <c r="B37" s="20">
        <v>3.23</v>
      </c>
      <c r="C37" s="20">
        <v>2.6</v>
      </c>
      <c r="D37" s="20">
        <v>2.71</v>
      </c>
      <c r="E37" s="6"/>
      <c r="F37" s="6"/>
      <c r="G37" s="6"/>
      <c r="H37" s="6"/>
    </row>
    <row r="38">
      <c r="A38" s="13"/>
      <c r="B38" s="20">
        <v>3.1</v>
      </c>
      <c r="C38" s="20">
        <v>2.45</v>
      </c>
      <c r="D38" s="20">
        <v>2.49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0.5915492958</v>
      </c>
      <c r="C41" s="21">
        <f t="shared" si="14"/>
        <v>0.6144366197</v>
      </c>
      <c r="D41" s="21">
        <f t="shared" si="14"/>
        <v>0.6091549296</v>
      </c>
      <c r="E41" s="5">
        <f t="shared" ref="E41:E43" si="16">AVERAGE(B41:D41)</f>
        <v>0.6050469484</v>
      </c>
      <c r="F41" s="5">
        <f>AVERAGE(B41:D43)</f>
        <v>0.6177621283</v>
      </c>
      <c r="G41" s="5">
        <f>MIN(B41:D43)</f>
        <v>0.5915492958</v>
      </c>
    </row>
    <row r="42">
      <c r="A42" s="1" t="s">
        <v>50</v>
      </c>
      <c r="B42" s="21">
        <f t="shared" ref="B42:D42" si="15">(B34*$A$32 - B37*$A$37) / ($G$32*$H$32 - $G$33* $H$33)</f>
        <v>0.6003521127</v>
      </c>
      <c r="C42" s="21">
        <f t="shared" si="15"/>
        <v>0.6232394366</v>
      </c>
      <c r="D42" s="21">
        <f t="shared" si="15"/>
        <v>0.6496478873</v>
      </c>
      <c r="E42" s="5">
        <f t="shared" si="16"/>
        <v>0.6244131455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0.6144366197</v>
      </c>
      <c r="C43" s="21">
        <f t="shared" si="17"/>
        <v>0.6373239437</v>
      </c>
      <c r="D43" s="21">
        <f t="shared" si="17"/>
        <v>0.6197183099</v>
      </c>
      <c r="E43" s="5">
        <f t="shared" si="16"/>
        <v>0.6238262911</v>
      </c>
      <c r="F43" s="5">
        <f>STDEV(B41:D43)</f>
        <v>0.01774689029</v>
      </c>
      <c r="G43" s="5">
        <f>Max(B41:D43)</f>
        <v>0.6496478873</v>
      </c>
    </row>
    <row r="44">
      <c r="A44" s="1" t="s">
        <v>62</v>
      </c>
      <c r="B44" s="5">
        <f t="shared" ref="B44:D44" si="18">AVERAGE(B41:B43)</f>
        <v>0.6021126761</v>
      </c>
      <c r="C44" s="5">
        <f t="shared" si="18"/>
        <v>0.625</v>
      </c>
      <c r="D44" s="5">
        <f t="shared" si="18"/>
        <v>0.6261737089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25.7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0.14</v>
      </c>
      <c r="H48" s="28">
        <f t="shared" si="19"/>
        <v>0.000000001</v>
      </c>
    </row>
    <row r="49">
      <c r="A49" s="32" t="s">
        <v>55</v>
      </c>
      <c r="B49" s="33"/>
      <c r="C49" s="34">
        <v>20.3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0.07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0.7914710485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0.7914710485</v>
      </c>
      <c r="D57" s="39">
        <f>(D49*$A$2 - D52*$A$7) / ($G$2*$H$2 - $G$3* $H$3)</f>
        <v>0</v>
      </c>
      <c r="E57" s="28">
        <f t="shared" si="21"/>
        <v>0.2638236828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0.2638236828</v>
      </c>
      <c r="G58" s="28">
        <f>Max(B56:D58)</f>
        <v>0.7914710485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0.2638236828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25.7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0.14</v>
      </c>
      <c r="H63" s="28">
        <f t="shared" si="25"/>
        <v>0.000000001</v>
      </c>
    </row>
    <row r="64">
      <c r="A64" s="32" t="s">
        <v>55</v>
      </c>
      <c r="B64" s="33"/>
      <c r="C64" s="34">
        <v>20.3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0.05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0.7922535211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0.7922535211</v>
      </c>
      <c r="D72" s="39">
        <f>(D64*$A$2 - D67*$A$7) / ($G$2*$H$2 - $G$3* $H$3)</f>
        <v>0</v>
      </c>
      <c r="E72" s="28">
        <f t="shared" si="27"/>
        <v>0.264084507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0.264084507</v>
      </c>
      <c r="G73" s="28">
        <f>Max(B71:D73)</f>
        <v>0.7922535211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0.264084507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110.8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0.2</v>
      </c>
      <c r="H78" s="17">
        <f t="shared" si="31"/>
        <v>0.000000001</v>
      </c>
    </row>
    <row r="79">
      <c r="A79" s="1" t="s">
        <v>55</v>
      </c>
      <c r="B79" s="19"/>
      <c r="C79" s="19">
        <v>81.0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0.08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0.7316455696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0.7316455696</v>
      </c>
      <c r="D87" s="21">
        <f>(D79*$A$32 - D82*$A$37) / ($G$92*$H$32 - $G$93* $H$33)</f>
        <v>0</v>
      </c>
      <c r="E87" s="22">
        <f t="shared" si="33"/>
        <v>0.2438818565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0.2438818565</v>
      </c>
      <c r="G88" s="5">
        <f>Max(B86:D88)</f>
        <v>0.7316455696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0.2438818565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50.3</v>
      </c>
      <c r="H92" s="17">
        <f t="shared" ref="H92:H93" si="37">10^-9</f>
        <v>0.000000001</v>
      </c>
    </row>
    <row r="93">
      <c r="A93" s="1" t="s">
        <v>53</v>
      </c>
      <c r="B93" s="19">
        <v>37.0</v>
      </c>
      <c r="C93" s="19">
        <v>37.5</v>
      </c>
      <c r="D93" s="19">
        <v>38.2</v>
      </c>
      <c r="E93" s="1"/>
      <c r="F93" s="1" t="s">
        <v>54</v>
      </c>
      <c r="G93" s="18">
        <v>0.55</v>
      </c>
      <c r="H93" s="17">
        <f t="shared" si="37"/>
        <v>0.000000001</v>
      </c>
    </row>
    <row r="94">
      <c r="A94" s="1" t="s">
        <v>55</v>
      </c>
      <c r="B94" s="19">
        <v>40.3</v>
      </c>
      <c r="C94" s="19">
        <v>39.1</v>
      </c>
      <c r="D94" s="19">
        <v>39.4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38.7</v>
      </c>
      <c r="C95" s="19">
        <v>39.5</v>
      </c>
      <c r="D95" s="19">
        <v>38.8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1.8</v>
      </c>
      <c r="C96" s="20">
        <v>1.6</v>
      </c>
      <c r="D96" s="20">
        <v>2.3</v>
      </c>
      <c r="E96" s="6"/>
      <c r="F96" s="6"/>
      <c r="G96" s="6"/>
      <c r="H96" s="6"/>
    </row>
    <row r="97">
      <c r="A97" s="17">
        <f>10^-9</f>
        <v>0.000000001</v>
      </c>
      <c r="B97" s="20">
        <v>2.4</v>
      </c>
      <c r="C97" s="20">
        <v>1.6</v>
      </c>
      <c r="D97" s="20">
        <v>1.7</v>
      </c>
      <c r="E97" s="6"/>
      <c r="F97" s="6"/>
      <c r="G97" s="6"/>
      <c r="H97" s="6"/>
    </row>
    <row r="98">
      <c r="A98" s="13"/>
      <c r="B98" s="20">
        <v>1.9</v>
      </c>
      <c r="C98" s="20">
        <v>1.6</v>
      </c>
      <c r="D98" s="20">
        <v>1.7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0.7075376884</v>
      </c>
      <c r="C101" s="21">
        <f t="shared" si="38"/>
        <v>0.7216080402</v>
      </c>
      <c r="D101" s="21">
        <f t="shared" si="38"/>
        <v>0.7216080402</v>
      </c>
      <c r="E101" s="5">
        <f t="shared" ref="E101:E103" si="40">AVERAGE(B101:D101)</f>
        <v>0.7169179229</v>
      </c>
      <c r="F101" s="5">
        <f>AVERAGE(B101:D103)</f>
        <v>0.7412618649</v>
      </c>
      <c r="G101" s="5">
        <f>MIN(B101:D103)</f>
        <v>0.7075376884</v>
      </c>
    </row>
    <row r="102">
      <c r="A102" s="1" t="s">
        <v>50</v>
      </c>
      <c r="B102" s="21">
        <f t="shared" ref="B102:D102" si="39">(B94*$A$32 - B97*$A$37) / ($G$92*$H$32 - $G$93* $H$33)</f>
        <v>0.7618090452</v>
      </c>
      <c r="C102" s="21">
        <f t="shared" si="39"/>
        <v>0.7537688442</v>
      </c>
      <c r="D102" s="21">
        <f t="shared" si="39"/>
        <v>0.7577889447</v>
      </c>
      <c r="E102" s="22">
        <f t="shared" si="40"/>
        <v>0.7577889447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0.7396984925</v>
      </c>
      <c r="C103" s="21">
        <f t="shared" si="41"/>
        <v>0.7618090452</v>
      </c>
      <c r="D103" s="21">
        <f t="shared" si="41"/>
        <v>0.7457286432</v>
      </c>
      <c r="E103" s="22">
        <f t="shared" si="40"/>
        <v>0.749078727</v>
      </c>
      <c r="F103" s="5">
        <f>STDEV(B101:D103)</f>
        <v>0.02001937845</v>
      </c>
      <c r="G103" s="5">
        <f>Max(B101:D103)</f>
        <v>0.7618090452</v>
      </c>
    </row>
    <row r="104">
      <c r="A104" s="1" t="s">
        <v>62</v>
      </c>
      <c r="B104" s="5">
        <f t="shared" ref="B104:D104" si="42">AVERAGE(B101:B103)</f>
        <v>0.7363484087</v>
      </c>
      <c r="C104" s="5">
        <f t="shared" si="42"/>
        <v>0.7457286432</v>
      </c>
      <c r="D104" s="5">
        <f t="shared" si="42"/>
        <v>0.7417085427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142.7</v>
      </c>
      <c r="H107" s="17">
        <f t="shared" ref="H107:H108" si="43">10^-9</f>
        <v>0.000000001</v>
      </c>
    </row>
    <row r="108">
      <c r="A108" s="1" t="s">
        <v>53</v>
      </c>
      <c r="B108" s="19">
        <v>74.3</v>
      </c>
      <c r="C108" s="19">
        <v>82.0</v>
      </c>
      <c r="D108" s="19">
        <v>79.7</v>
      </c>
      <c r="E108" s="1"/>
      <c r="F108" s="1" t="s">
        <v>54</v>
      </c>
      <c r="G108" s="18">
        <v>0.3</v>
      </c>
      <c r="H108" s="17">
        <f t="shared" si="43"/>
        <v>0.000000001</v>
      </c>
    </row>
    <row r="109">
      <c r="A109" s="1" t="s">
        <v>55</v>
      </c>
      <c r="B109" s="19">
        <v>82.8</v>
      </c>
      <c r="C109" s="19">
        <v>83.2</v>
      </c>
      <c r="D109" s="19">
        <v>83.7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80.3</v>
      </c>
      <c r="C110" s="19">
        <v>83.7</v>
      </c>
      <c r="D110" s="19">
        <v>83.3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1.4</v>
      </c>
      <c r="C111" s="20">
        <v>1.5</v>
      </c>
      <c r="D111" s="20">
        <v>1.4</v>
      </c>
      <c r="E111" s="6"/>
      <c r="F111" s="6"/>
      <c r="G111" s="6"/>
      <c r="H111" s="6"/>
    </row>
    <row r="112">
      <c r="A112" s="17">
        <f>10^-9</f>
        <v>0.000000001</v>
      </c>
      <c r="B112" s="20">
        <v>1.4</v>
      </c>
      <c r="C112" s="20">
        <v>1.3</v>
      </c>
      <c r="D112" s="20">
        <v>1.3</v>
      </c>
      <c r="E112" s="6"/>
      <c r="F112" s="6"/>
      <c r="G112" s="6"/>
      <c r="H112" s="6"/>
    </row>
    <row r="113">
      <c r="A113" s="13"/>
      <c r="B113" s="20">
        <v>2.4</v>
      </c>
      <c r="C113" s="20">
        <v>1.9</v>
      </c>
      <c r="D113" s="20">
        <v>1.5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0.5119382022</v>
      </c>
      <c r="C116" s="21">
        <f t="shared" si="44"/>
        <v>0.5653089888</v>
      </c>
      <c r="D116" s="21">
        <f t="shared" si="44"/>
        <v>0.5498595506</v>
      </c>
      <c r="E116" s="5">
        <f t="shared" ref="E116:E118" si="46">AVERAGE(B116:D116)</f>
        <v>0.5423689139</v>
      </c>
      <c r="F116" s="5">
        <f>AVERAGE(B116:D118)</f>
        <v>0.5609394507</v>
      </c>
      <c r="G116" s="5">
        <f>MIN(B116:D118)</f>
        <v>0.5119382022</v>
      </c>
    </row>
    <row r="117">
      <c r="A117" s="1" t="s">
        <v>50</v>
      </c>
      <c r="B117" s="21">
        <f t="shared" ref="B117:D117" si="45">(B109*$A$32 - B112*$A$37) / ($G$107*$H$32 - $G$108* $H$33)</f>
        <v>0.5716292135</v>
      </c>
      <c r="C117" s="21">
        <f t="shared" si="45"/>
        <v>0.5751404494</v>
      </c>
      <c r="D117" s="21">
        <f t="shared" si="45"/>
        <v>0.5786516854</v>
      </c>
      <c r="E117" s="22">
        <f t="shared" si="46"/>
        <v>0.5751404494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0.5470505618</v>
      </c>
      <c r="C118" s="21">
        <f t="shared" si="47"/>
        <v>0.5744382022</v>
      </c>
      <c r="D118" s="21">
        <f t="shared" si="47"/>
        <v>0.5744382022</v>
      </c>
      <c r="E118" s="22">
        <f t="shared" si="46"/>
        <v>0.5653089888</v>
      </c>
      <c r="F118" s="5">
        <f>STDEV(B116:D118)</f>
        <v>0.02159275305</v>
      </c>
      <c r="G118" s="5">
        <f>Max(B116:D118)</f>
        <v>0.5786516854</v>
      </c>
    </row>
    <row r="119">
      <c r="A119" s="1" t="s">
        <v>62</v>
      </c>
      <c r="B119" s="5">
        <f t="shared" ref="B119:D119" si="48">AVERAGE(B116:B118)</f>
        <v>0.5435393258</v>
      </c>
      <c r="C119" s="5">
        <f t="shared" si="48"/>
        <v>0.5716292135</v>
      </c>
      <c r="D119" s="5">
        <f t="shared" si="48"/>
        <v>0.5676498127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0.56</v>
      </c>
      <c r="F123" s="6">
        <f>F1</f>
        <v>23</v>
      </c>
    </row>
    <row r="124">
      <c r="A124" s="1" t="str">
        <f>D16</f>
        <v>350nm</v>
      </c>
      <c r="B124" s="5">
        <f>F26</f>
        <v>0.424</v>
      </c>
      <c r="F124" s="6">
        <f>F16</f>
        <v>25</v>
      </c>
    </row>
    <row r="125">
      <c r="A125" s="1" t="str">
        <f>D31</f>
        <v>375nm</v>
      </c>
      <c r="B125" s="5">
        <f>F41</f>
        <v>0.6177621283</v>
      </c>
      <c r="C125" s="5">
        <f t="shared" ref="C125:D125" si="49">F43</f>
        <v>0.01774689029</v>
      </c>
      <c r="D125" s="5">
        <f t="shared" si="49"/>
        <v>0.6496478873</v>
      </c>
      <c r="E125" s="5">
        <f>G41</f>
        <v>0.5915492958</v>
      </c>
      <c r="F125" s="6">
        <v>25.0</v>
      </c>
    </row>
    <row r="126">
      <c r="A126" s="1" t="str">
        <f>D46</f>
        <v>400nm</v>
      </c>
      <c r="B126" s="5">
        <f>F56</f>
        <v>0.7914710485</v>
      </c>
      <c r="F126" s="6">
        <f>F46</f>
        <v>23</v>
      </c>
    </row>
    <row r="127">
      <c r="A127" s="1" t="str">
        <f>D61</f>
        <v>400nm</v>
      </c>
      <c r="B127" s="5">
        <f>F71</f>
        <v>0.7922535211</v>
      </c>
      <c r="F127" s="6">
        <f>F61</f>
        <v>25</v>
      </c>
    </row>
    <row r="128">
      <c r="A128" s="1" t="str">
        <f>D76</f>
        <v>425nm</v>
      </c>
      <c r="B128" s="5">
        <f>F86</f>
        <v>0.7316455696</v>
      </c>
      <c r="F128" s="6">
        <f>F76</f>
        <v>23</v>
      </c>
    </row>
    <row r="129">
      <c r="A129" s="1" t="str">
        <f>D91</f>
        <v>425nm</v>
      </c>
      <c r="B129" s="5">
        <f>F101</f>
        <v>0.7412618649</v>
      </c>
      <c r="C129" s="5">
        <f t="shared" ref="C129:D129" si="50">F103</f>
        <v>0.02001937845</v>
      </c>
      <c r="D129" s="5">
        <f t="shared" si="50"/>
        <v>0.7618090452</v>
      </c>
      <c r="E129" s="5">
        <f>G101</f>
        <v>0.7075376884</v>
      </c>
      <c r="F129" s="6">
        <f>F91</f>
        <v>25</v>
      </c>
    </row>
    <row r="130">
      <c r="A130" s="1" t="str">
        <f>D106</f>
        <v>475nm</v>
      </c>
      <c r="B130" s="5">
        <f>F116</f>
        <v>0.5609394507</v>
      </c>
      <c r="C130" s="5">
        <f t="shared" ref="C130:D130" si="51">F118</f>
        <v>0.02159275305</v>
      </c>
      <c r="D130" s="5">
        <f t="shared" si="51"/>
        <v>0.5786516854</v>
      </c>
      <c r="E130" s="5">
        <f>G116</f>
        <v>0.5119382022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43"/>
    <col customWidth="1" min="3" max="3" width="13.57"/>
    <col customWidth="1" min="4" max="4" width="16.0"/>
    <col customWidth="1" min="5" max="5" width="17.14"/>
    <col customWidth="1" min="6" max="6" width="8.86"/>
    <col customWidth="1" min="7" max="7" width="10.14"/>
  </cols>
  <sheetData>
    <row r="1">
      <c r="A1" s="1" t="s">
        <v>6</v>
      </c>
      <c r="B1" s="6">
        <v>21.0</v>
      </c>
      <c r="C1" s="6"/>
      <c r="D1" s="6"/>
      <c r="E1" s="6"/>
      <c r="F1" s="6"/>
      <c r="G1" s="8"/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</row>
    <row r="3">
      <c r="A3" s="1">
        <v>350.0</v>
      </c>
      <c r="B3" s="9">
        <v>1.48</v>
      </c>
      <c r="C3" s="9">
        <v>0.37</v>
      </c>
      <c r="D3" s="9">
        <v>1.6</v>
      </c>
      <c r="E3" s="9">
        <v>0.14</v>
      </c>
      <c r="F3" s="10">
        <f>1*10^-9</f>
        <v>0.000000001</v>
      </c>
      <c r="G3" s="11">
        <f t="shared" ref="G3:G8" si="1">(B3*$F$3-C3*$F$3)/($F$3*D3-E3*$F$3)</f>
        <v>0.7602739726</v>
      </c>
    </row>
    <row r="4">
      <c r="A4" s="1">
        <v>375.0</v>
      </c>
      <c r="B4" s="9">
        <v>17.0</v>
      </c>
      <c r="C4" s="9">
        <v>0.68</v>
      </c>
      <c r="D4" s="9">
        <v>20.5</v>
      </c>
      <c r="E4" s="9">
        <v>0.24</v>
      </c>
      <c r="G4" s="11">
        <f t="shared" si="1"/>
        <v>0.8055281343</v>
      </c>
    </row>
    <row r="5">
      <c r="A5" s="1">
        <v>400.0</v>
      </c>
      <c r="B5" s="9">
        <v>19.8</v>
      </c>
      <c r="C5" s="9">
        <v>0.35</v>
      </c>
      <c r="D5" s="9">
        <v>25.9</v>
      </c>
      <c r="E5" s="9">
        <v>0.15</v>
      </c>
      <c r="G5" s="11">
        <f t="shared" si="1"/>
        <v>0.7553398058</v>
      </c>
    </row>
    <row r="6">
      <c r="A6" s="1">
        <v>425.0</v>
      </c>
      <c r="B6" s="9">
        <v>48.0</v>
      </c>
      <c r="C6" s="9">
        <v>0.18</v>
      </c>
      <c r="D6" s="9">
        <v>111.0</v>
      </c>
      <c r="E6" s="9">
        <v>0.23</v>
      </c>
      <c r="G6" s="11">
        <f t="shared" si="1"/>
        <v>0.4317053354</v>
      </c>
    </row>
    <row r="7">
      <c r="A7" s="1">
        <v>450.0</v>
      </c>
      <c r="B7" s="9">
        <v>37.0</v>
      </c>
      <c r="C7" s="9">
        <v>0.2</v>
      </c>
      <c r="D7" s="9">
        <v>101.0</v>
      </c>
      <c r="E7" s="9">
        <v>0.16</v>
      </c>
      <c r="G7" s="11">
        <f t="shared" si="1"/>
        <v>0.3649345498</v>
      </c>
    </row>
    <row r="8">
      <c r="A8" s="1">
        <v>475.0</v>
      </c>
      <c r="B8" s="9">
        <v>54.3</v>
      </c>
      <c r="C8" s="9">
        <v>0.24</v>
      </c>
      <c r="D8" s="9">
        <v>235.0</v>
      </c>
      <c r="E8" s="9">
        <v>0.19</v>
      </c>
      <c r="G8" s="11">
        <f t="shared" si="1"/>
        <v>0.2302286955</v>
      </c>
    </row>
    <row r="9">
      <c r="G9" s="8"/>
    </row>
    <row r="10">
      <c r="A10" s="1" t="s">
        <v>6</v>
      </c>
      <c r="B10" s="6">
        <v>23.0</v>
      </c>
      <c r="C10" s="6"/>
      <c r="D10" s="6"/>
      <c r="E10" s="6"/>
      <c r="F10" s="6"/>
      <c r="G10" s="8"/>
    </row>
    <row r="11">
      <c r="A11" s="1" t="s">
        <v>38</v>
      </c>
      <c r="B11" s="1" t="s">
        <v>39</v>
      </c>
      <c r="C11" s="1" t="s">
        <v>40</v>
      </c>
      <c r="D11" s="1" t="s">
        <v>41</v>
      </c>
      <c r="E11" s="1" t="s">
        <v>42</v>
      </c>
      <c r="F11" s="1" t="s">
        <v>43</v>
      </c>
      <c r="G11" s="1" t="s">
        <v>44</v>
      </c>
    </row>
    <row r="12">
      <c r="A12" s="1">
        <v>350.0</v>
      </c>
      <c r="B12" s="9">
        <v>1.2</v>
      </c>
      <c r="C12" s="9">
        <v>0.3</v>
      </c>
      <c r="D12" s="9">
        <v>1.6</v>
      </c>
      <c r="E12" s="9">
        <v>0.2</v>
      </c>
      <c r="F12" s="10">
        <f>1*10^-9</f>
        <v>0.000000001</v>
      </c>
      <c r="G12" s="11">
        <f t="shared" ref="G12:G17" si="2">(B12*$F$3-C12*$F$3)/($F$3*D12-E12*$F$3)</f>
        <v>0.6428571429</v>
      </c>
    </row>
    <row r="13">
      <c r="A13" s="1">
        <v>375.0</v>
      </c>
      <c r="B13" s="9">
        <v>17.8</v>
      </c>
      <c r="C13" s="9">
        <v>0.6</v>
      </c>
      <c r="D13" s="9">
        <v>21.5</v>
      </c>
      <c r="E13" s="9">
        <v>0.26</v>
      </c>
      <c r="G13" s="11">
        <f t="shared" si="2"/>
        <v>0.8097928437</v>
      </c>
    </row>
    <row r="14">
      <c r="A14" s="1">
        <v>400.0</v>
      </c>
      <c r="B14" s="9">
        <v>22.4</v>
      </c>
      <c r="C14" s="9">
        <v>0.4</v>
      </c>
      <c r="D14" s="9">
        <v>26.8</v>
      </c>
      <c r="E14" s="9">
        <v>0.24</v>
      </c>
      <c r="G14" s="11">
        <f t="shared" si="2"/>
        <v>0.828313253</v>
      </c>
    </row>
    <row r="15">
      <c r="A15" s="1">
        <v>425.0</v>
      </c>
      <c r="B15" s="9">
        <v>81.1</v>
      </c>
      <c r="C15" s="9">
        <v>0.5</v>
      </c>
      <c r="D15" s="9">
        <v>105.0</v>
      </c>
      <c r="E15" s="9">
        <v>0.3</v>
      </c>
      <c r="G15" s="11">
        <f t="shared" si="2"/>
        <v>0.7698185291</v>
      </c>
    </row>
    <row r="16">
      <c r="A16" s="1">
        <v>450.0</v>
      </c>
      <c r="B16" s="9">
        <v>63.5</v>
      </c>
      <c r="C16" s="9">
        <v>0.36</v>
      </c>
      <c r="D16" s="9">
        <v>102.0</v>
      </c>
      <c r="E16" s="9">
        <v>0.2</v>
      </c>
      <c r="G16" s="11">
        <f t="shared" si="2"/>
        <v>0.6202357564</v>
      </c>
    </row>
    <row r="17">
      <c r="A17" s="1">
        <v>475.0</v>
      </c>
      <c r="B17" s="9">
        <v>111.0</v>
      </c>
      <c r="C17" s="9">
        <v>0.54</v>
      </c>
      <c r="D17" s="9">
        <v>240.0</v>
      </c>
      <c r="E17" s="9">
        <v>0.26</v>
      </c>
      <c r="G17" s="11">
        <f t="shared" si="2"/>
        <v>0.4607491449</v>
      </c>
    </row>
    <row r="18">
      <c r="A18" s="1"/>
      <c r="F18" s="10"/>
      <c r="G18" s="14"/>
    </row>
    <row r="19">
      <c r="A19" s="1" t="s">
        <v>6</v>
      </c>
      <c r="B19" s="6">
        <v>25.0</v>
      </c>
      <c r="C19" s="6"/>
      <c r="D19" s="6"/>
      <c r="E19" s="6"/>
      <c r="F19" s="6"/>
      <c r="G19" s="8"/>
    </row>
    <row r="20">
      <c r="A20" s="1" t="s">
        <v>38</v>
      </c>
      <c r="B20" s="1" t="s">
        <v>39</v>
      </c>
      <c r="C20" s="1" t="s">
        <v>40</v>
      </c>
      <c r="D20" s="1" t="s">
        <v>41</v>
      </c>
      <c r="E20" s="1" t="s">
        <v>42</v>
      </c>
      <c r="F20" s="1" t="s">
        <v>43</v>
      </c>
      <c r="G20" s="1" t="s">
        <v>44</v>
      </c>
    </row>
    <row r="21">
      <c r="A21" s="1">
        <v>350.0</v>
      </c>
      <c r="B21" s="9">
        <v>0.8</v>
      </c>
      <c r="C21" s="9">
        <v>0.19</v>
      </c>
      <c r="D21" s="9">
        <v>1.6</v>
      </c>
      <c r="E21" s="9">
        <v>0.15</v>
      </c>
      <c r="F21" s="10">
        <f>1*10^-9</f>
        <v>0.000000001</v>
      </c>
      <c r="G21" s="11">
        <f t="shared" ref="G21:G26" si="3">(B21*$F$3-C21*$F$3)/($F$3*D21-E21*$F$3)</f>
        <v>0.4206896552</v>
      </c>
    </row>
    <row r="22">
      <c r="A22" s="1">
        <v>375.0</v>
      </c>
      <c r="B22" s="9">
        <v>15.1</v>
      </c>
      <c r="C22" s="9">
        <v>0.21</v>
      </c>
      <c r="D22" s="9">
        <v>21.4</v>
      </c>
      <c r="E22" s="9">
        <v>0.25</v>
      </c>
      <c r="G22" s="11">
        <f t="shared" si="3"/>
        <v>0.7040189125</v>
      </c>
    </row>
    <row r="23">
      <c r="A23" s="1">
        <v>400.0</v>
      </c>
      <c r="B23" s="9">
        <v>22.9</v>
      </c>
      <c r="C23" s="9">
        <v>0.16</v>
      </c>
      <c r="D23" s="9">
        <v>27.5</v>
      </c>
      <c r="E23" s="9">
        <v>0.14</v>
      </c>
      <c r="G23" s="11">
        <f t="shared" si="3"/>
        <v>0.8311403509</v>
      </c>
    </row>
    <row r="24">
      <c r="A24" s="1">
        <v>425.0</v>
      </c>
      <c r="B24" s="9">
        <v>93.7</v>
      </c>
      <c r="C24" s="9">
        <v>0.17</v>
      </c>
      <c r="D24" s="9">
        <v>116.0</v>
      </c>
      <c r="E24" s="9">
        <v>0.2</v>
      </c>
      <c r="G24" s="11">
        <f t="shared" si="3"/>
        <v>0.8076856649</v>
      </c>
    </row>
    <row r="25">
      <c r="A25" s="1">
        <v>450.0</v>
      </c>
      <c r="B25" s="9">
        <v>77.7</v>
      </c>
      <c r="C25" s="9">
        <v>0.13</v>
      </c>
      <c r="D25" s="9">
        <v>104.0</v>
      </c>
      <c r="E25" s="9">
        <v>0.14</v>
      </c>
      <c r="G25" s="11">
        <f t="shared" si="3"/>
        <v>0.7468707876</v>
      </c>
    </row>
    <row r="26">
      <c r="A26" s="1">
        <v>475.0</v>
      </c>
      <c r="B26" s="9">
        <v>148.0</v>
      </c>
      <c r="C26" s="9">
        <v>0.25</v>
      </c>
      <c r="D26" s="9">
        <v>244.0</v>
      </c>
      <c r="E26" s="9">
        <v>0.16</v>
      </c>
      <c r="G26" s="11">
        <f t="shared" si="3"/>
        <v>0.6059301181</v>
      </c>
    </row>
    <row r="27">
      <c r="G27" s="8"/>
    </row>
    <row r="28">
      <c r="A28" s="1" t="s">
        <v>6</v>
      </c>
      <c r="B28" s="6">
        <v>27.0</v>
      </c>
      <c r="C28" s="6"/>
      <c r="D28" s="6"/>
      <c r="E28" s="6"/>
      <c r="F28" s="6"/>
      <c r="G28" s="8"/>
    </row>
    <row r="29">
      <c r="A29" s="1" t="s">
        <v>38</v>
      </c>
      <c r="B29" s="1" t="s">
        <v>39</v>
      </c>
      <c r="C29" s="1" t="s">
        <v>40</v>
      </c>
      <c r="D29" s="1" t="s">
        <v>41</v>
      </c>
      <c r="E29" s="1" t="s">
        <v>42</v>
      </c>
      <c r="F29" s="1" t="s">
        <v>43</v>
      </c>
      <c r="G29" s="1" t="s">
        <v>44</v>
      </c>
    </row>
    <row r="30">
      <c r="A30" s="1">
        <v>350.0</v>
      </c>
      <c r="B30" s="9">
        <v>0.57</v>
      </c>
      <c r="C30" s="9">
        <v>0.12</v>
      </c>
      <c r="D30" s="9">
        <v>1.6</v>
      </c>
      <c r="E30" s="9">
        <v>0.16</v>
      </c>
      <c r="F30" s="10">
        <f>1*10^-9</f>
        <v>0.000000001</v>
      </c>
      <c r="G30" s="11">
        <f t="shared" ref="G30:G35" si="4">(B30*$F$3-C30*$F$3)/($F$3*D30-E30*$F$3)</f>
        <v>0.3125</v>
      </c>
    </row>
    <row r="31">
      <c r="A31" s="1">
        <v>375.0</v>
      </c>
      <c r="B31" s="9">
        <v>11.9</v>
      </c>
      <c r="C31" s="9">
        <v>0.23</v>
      </c>
      <c r="D31" s="9">
        <v>22.2</v>
      </c>
      <c r="E31" s="9">
        <v>0.26</v>
      </c>
      <c r="G31" s="11">
        <f t="shared" si="4"/>
        <v>0.531905196</v>
      </c>
    </row>
    <row r="32">
      <c r="A32" s="1">
        <v>400.0</v>
      </c>
      <c r="B32" s="9">
        <v>20.5</v>
      </c>
      <c r="C32" s="9">
        <v>0.2</v>
      </c>
      <c r="D32" s="9">
        <v>28.0</v>
      </c>
      <c r="E32" s="9">
        <v>0.14</v>
      </c>
      <c r="G32" s="11">
        <f t="shared" si="4"/>
        <v>0.7286432161</v>
      </c>
    </row>
    <row r="33">
      <c r="A33" s="1">
        <v>425.0</v>
      </c>
      <c r="B33" s="9">
        <v>91.4</v>
      </c>
      <c r="C33" s="9">
        <v>0.3</v>
      </c>
      <c r="D33" s="9">
        <v>119.0</v>
      </c>
      <c r="E33" s="9">
        <v>0.2</v>
      </c>
      <c r="G33" s="11">
        <f t="shared" si="4"/>
        <v>0.7668350168</v>
      </c>
    </row>
    <row r="34">
      <c r="A34" s="1">
        <v>450.0</v>
      </c>
      <c r="B34" s="9">
        <v>82.6</v>
      </c>
      <c r="C34" s="9">
        <v>0.26</v>
      </c>
      <c r="D34" s="9">
        <v>106.0</v>
      </c>
      <c r="E34" s="9">
        <v>0.16</v>
      </c>
      <c r="G34" s="11">
        <f t="shared" si="4"/>
        <v>0.7779667423</v>
      </c>
    </row>
    <row r="35">
      <c r="A35" s="1">
        <v>475.0</v>
      </c>
      <c r="B35" s="9">
        <v>172.0</v>
      </c>
      <c r="C35" s="9">
        <v>0.4</v>
      </c>
      <c r="D35" s="9">
        <v>248.0</v>
      </c>
      <c r="E35" s="9">
        <v>0.18</v>
      </c>
      <c r="G35" s="11">
        <f t="shared" si="4"/>
        <v>0.6924380599</v>
      </c>
    </row>
    <row r="36">
      <c r="A36" s="13"/>
      <c r="B36" s="1"/>
      <c r="C36" s="1"/>
      <c r="D36" s="1"/>
      <c r="E36" s="1"/>
      <c r="F36" s="1"/>
      <c r="G36" s="8"/>
    </row>
    <row r="37">
      <c r="A37" s="1" t="s">
        <v>6</v>
      </c>
      <c r="B37" s="6">
        <v>29.0</v>
      </c>
      <c r="C37" s="6"/>
      <c r="D37" s="6"/>
      <c r="E37" s="6"/>
      <c r="F37" s="6"/>
      <c r="G37" s="8"/>
    </row>
    <row r="38">
      <c r="A38" s="1" t="s">
        <v>38</v>
      </c>
      <c r="B38" s="1" t="s">
        <v>39</v>
      </c>
      <c r="C38" s="1" t="s">
        <v>40</v>
      </c>
      <c r="D38" s="1" t="s">
        <v>41</v>
      </c>
      <c r="E38" s="1" t="s">
        <v>42</v>
      </c>
      <c r="F38" s="1" t="s">
        <v>43</v>
      </c>
      <c r="G38" s="1" t="s">
        <v>44</v>
      </c>
    </row>
    <row r="39">
      <c r="A39" s="1">
        <v>350.0</v>
      </c>
      <c r="B39" s="9">
        <v>0.37</v>
      </c>
      <c r="C39" s="9">
        <v>0.14</v>
      </c>
      <c r="D39" s="9">
        <v>1.6</v>
      </c>
      <c r="E39" s="9">
        <v>0.18</v>
      </c>
      <c r="F39" s="10">
        <f>1*10^-9</f>
        <v>0.000000001</v>
      </c>
      <c r="G39" s="11">
        <f t="shared" ref="G39:G44" si="5">(B39*$F$3-C39*$F$3)/($F$3*D39-E39*$F$3)</f>
        <v>0.161971831</v>
      </c>
    </row>
    <row r="40">
      <c r="A40" s="1">
        <v>375.0</v>
      </c>
      <c r="B40" s="9">
        <v>8.7</v>
      </c>
      <c r="C40" s="9">
        <v>0.21</v>
      </c>
      <c r="D40" s="9">
        <v>22.1</v>
      </c>
      <c r="E40" s="9">
        <v>0.28</v>
      </c>
      <c r="G40" s="11">
        <f t="shared" si="5"/>
        <v>0.3890925756</v>
      </c>
    </row>
    <row r="41">
      <c r="A41" s="1">
        <v>400.0</v>
      </c>
      <c r="B41" s="9">
        <v>16.9</v>
      </c>
      <c r="C41" s="9">
        <v>0.13</v>
      </c>
      <c r="D41" s="9">
        <v>28.2</v>
      </c>
      <c r="E41" s="9">
        <v>0.21</v>
      </c>
      <c r="G41" s="11">
        <f t="shared" si="5"/>
        <v>0.5991425509</v>
      </c>
    </row>
    <row r="42">
      <c r="A42" s="1">
        <v>425.0</v>
      </c>
      <c r="B42" s="9">
        <v>80.9</v>
      </c>
      <c r="C42" s="9">
        <v>0.26</v>
      </c>
      <c r="D42" s="9">
        <v>117.0</v>
      </c>
      <c r="E42" s="9">
        <v>0.3</v>
      </c>
      <c r="G42" s="11">
        <f t="shared" si="5"/>
        <v>0.6910025707</v>
      </c>
    </row>
    <row r="43">
      <c r="A43" s="1">
        <v>450.0</v>
      </c>
      <c r="B43" s="9">
        <v>80.3</v>
      </c>
      <c r="C43" s="9">
        <v>0.3</v>
      </c>
      <c r="D43" s="9">
        <v>106.0</v>
      </c>
      <c r="E43" s="9">
        <v>0.16</v>
      </c>
      <c r="G43" s="11">
        <f t="shared" si="5"/>
        <v>0.7558578987</v>
      </c>
    </row>
    <row r="44">
      <c r="A44" s="1">
        <v>475.0</v>
      </c>
      <c r="B44" s="9">
        <v>181.0</v>
      </c>
      <c r="C44" s="9">
        <v>0.23</v>
      </c>
      <c r="D44" s="9">
        <v>249.0</v>
      </c>
      <c r="E44" s="9">
        <v>0.27</v>
      </c>
      <c r="G44" s="11">
        <f t="shared" si="5"/>
        <v>0.7267720018</v>
      </c>
    </row>
    <row r="45">
      <c r="G45" s="8"/>
    </row>
    <row r="46">
      <c r="A46" s="15"/>
      <c r="B46" s="16" t="s">
        <v>6</v>
      </c>
      <c r="G46" s="15"/>
    </row>
    <row r="47">
      <c r="A47" s="6" t="s">
        <v>1</v>
      </c>
      <c r="B47" s="4">
        <f>B1</f>
        <v>21</v>
      </c>
      <c r="C47" s="4">
        <f>B10</f>
        <v>23</v>
      </c>
      <c r="D47" s="4">
        <f>B19</f>
        <v>25</v>
      </c>
      <c r="E47" s="4">
        <f>B28</f>
        <v>27</v>
      </c>
      <c r="F47" s="4">
        <f>B37</f>
        <v>29</v>
      </c>
      <c r="G47" s="8"/>
    </row>
    <row r="48">
      <c r="A48" s="4">
        <f t="shared" ref="A48:A53" si="6">A3</f>
        <v>350</v>
      </c>
      <c r="B48" s="5">
        <f t="shared" ref="B48:B53" si="7">G3</f>
        <v>0.7602739726</v>
      </c>
      <c r="C48" s="5">
        <f t="shared" ref="C48:C53" si="8">G12</f>
        <v>0.6428571429</v>
      </c>
      <c r="D48" s="5">
        <f t="shared" ref="D48:D53" si="9">G21</f>
        <v>0.4206896552</v>
      </c>
      <c r="E48" s="5">
        <f t="shared" ref="E48:E53" si="10">G30</f>
        <v>0.3125</v>
      </c>
      <c r="F48" s="5">
        <f t="shared" ref="F48:F53" si="11">G39</f>
        <v>0.161971831</v>
      </c>
      <c r="G48" s="8"/>
    </row>
    <row r="49">
      <c r="A49" s="4">
        <f t="shared" si="6"/>
        <v>375</v>
      </c>
      <c r="B49" s="5">
        <f t="shared" si="7"/>
        <v>0.8055281343</v>
      </c>
      <c r="C49" s="5">
        <f t="shared" si="8"/>
        <v>0.8097928437</v>
      </c>
      <c r="D49" s="5">
        <f t="shared" si="9"/>
        <v>0.7040189125</v>
      </c>
      <c r="E49" s="5">
        <f t="shared" si="10"/>
        <v>0.531905196</v>
      </c>
      <c r="F49" s="5">
        <f t="shared" si="11"/>
        <v>0.3890925756</v>
      </c>
      <c r="G49" s="8"/>
    </row>
    <row r="50">
      <c r="A50" s="4">
        <f t="shared" si="6"/>
        <v>400</v>
      </c>
      <c r="B50" s="5">
        <f t="shared" si="7"/>
        <v>0.7553398058</v>
      </c>
      <c r="C50" s="5">
        <f t="shared" si="8"/>
        <v>0.828313253</v>
      </c>
      <c r="D50" s="5">
        <f t="shared" si="9"/>
        <v>0.8311403509</v>
      </c>
      <c r="E50" s="5">
        <f t="shared" si="10"/>
        <v>0.7286432161</v>
      </c>
      <c r="F50" s="5">
        <f t="shared" si="11"/>
        <v>0.5991425509</v>
      </c>
      <c r="G50" s="8"/>
    </row>
    <row r="51">
      <c r="A51" s="4">
        <f t="shared" si="6"/>
        <v>425</v>
      </c>
      <c r="B51" s="5">
        <f t="shared" si="7"/>
        <v>0.4317053354</v>
      </c>
      <c r="C51" s="5">
        <f t="shared" si="8"/>
        <v>0.7698185291</v>
      </c>
      <c r="D51" s="5">
        <f t="shared" si="9"/>
        <v>0.8076856649</v>
      </c>
      <c r="E51" s="5">
        <f t="shared" si="10"/>
        <v>0.7668350168</v>
      </c>
      <c r="F51" s="5">
        <f t="shared" si="11"/>
        <v>0.6910025707</v>
      </c>
      <c r="G51" s="8"/>
    </row>
    <row r="52">
      <c r="A52" s="4">
        <f t="shared" si="6"/>
        <v>450</v>
      </c>
      <c r="B52" s="5">
        <f t="shared" si="7"/>
        <v>0.3649345498</v>
      </c>
      <c r="C52" s="5">
        <f t="shared" si="8"/>
        <v>0.6202357564</v>
      </c>
      <c r="D52" s="5">
        <f t="shared" si="9"/>
        <v>0.7468707876</v>
      </c>
      <c r="E52" s="5">
        <f t="shared" si="10"/>
        <v>0.7779667423</v>
      </c>
      <c r="F52" s="5">
        <f t="shared" si="11"/>
        <v>0.7558578987</v>
      </c>
      <c r="G52" s="8"/>
    </row>
    <row r="53">
      <c r="A53" s="4">
        <f t="shared" si="6"/>
        <v>475</v>
      </c>
      <c r="B53" s="5">
        <f t="shared" si="7"/>
        <v>0.2302286955</v>
      </c>
      <c r="C53" s="5">
        <f t="shared" si="8"/>
        <v>0.4607491449</v>
      </c>
      <c r="D53" s="5">
        <f t="shared" si="9"/>
        <v>0.6059301181</v>
      </c>
      <c r="E53" s="5">
        <f t="shared" si="10"/>
        <v>0.6924380599</v>
      </c>
      <c r="F53" s="5">
        <f t="shared" si="11"/>
        <v>0.7267720018</v>
      </c>
      <c r="G53" s="8"/>
    </row>
    <row r="54">
      <c r="G54" s="8"/>
    </row>
    <row r="55">
      <c r="G55" s="8"/>
    </row>
    <row r="56">
      <c r="G56" s="8"/>
    </row>
    <row r="57">
      <c r="G57" s="8"/>
    </row>
    <row r="58">
      <c r="G58" s="8"/>
    </row>
    <row r="59">
      <c r="G59" s="8"/>
    </row>
    <row r="60">
      <c r="G60" s="8"/>
    </row>
    <row r="61">
      <c r="G61" s="8"/>
    </row>
    <row r="62">
      <c r="G62" s="8"/>
    </row>
    <row r="63">
      <c r="G63" s="8"/>
    </row>
    <row r="64">
      <c r="G64" s="8"/>
    </row>
    <row r="65">
      <c r="G65" s="8"/>
    </row>
    <row r="66">
      <c r="G66" s="8"/>
    </row>
    <row r="67">
      <c r="G67" s="8"/>
    </row>
    <row r="68">
      <c r="G68" s="8"/>
    </row>
    <row r="69">
      <c r="G69" s="8"/>
    </row>
    <row r="70">
      <c r="G70" s="8"/>
    </row>
    <row r="71">
      <c r="G71" s="8"/>
    </row>
    <row r="72">
      <c r="G72" s="8"/>
    </row>
    <row r="73">
      <c r="G73" s="8"/>
    </row>
    <row r="74">
      <c r="G74" s="8"/>
    </row>
    <row r="75">
      <c r="G75" s="8"/>
    </row>
    <row r="76">
      <c r="G76" s="8"/>
    </row>
    <row r="77">
      <c r="G77" s="8"/>
    </row>
    <row r="78">
      <c r="G78" s="8"/>
    </row>
    <row r="79">
      <c r="G79" s="8"/>
    </row>
    <row r="80">
      <c r="G80" s="8"/>
    </row>
    <row r="81">
      <c r="G81" s="8"/>
    </row>
    <row r="82">
      <c r="G82" s="8"/>
    </row>
    <row r="83">
      <c r="G83" s="8"/>
    </row>
    <row r="84">
      <c r="G84" s="8"/>
    </row>
    <row r="85">
      <c r="G85" s="8"/>
    </row>
    <row r="86">
      <c r="G86" s="8"/>
    </row>
    <row r="87">
      <c r="G87" s="8"/>
    </row>
    <row r="88">
      <c r="G88" s="8"/>
    </row>
    <row r="89">
      <c r="G89" s="8"/>
    </row>
    <row r="90">
      <c r="G90" s="8"/>
    </row>
    <row r="91">
      <c r="G91" s="8"/>
    </row>
    <row r="92">
      <c r="G92" s="8"/>
    </row>
    <row r="93">
      <c r="G93" s="8"/>
    </row>
    <row r="94">
      <c r="G94" s="8"/>
    </row>
    <row r="95">
      <c r="G95" s="8"/>
    </row>
    <row r="96">
      <c r="G96" s="8"/>
    </row>
    <row r="97">
      <c r="G97" s="8"/>
    </row>
    <row r="98">
      <c r="G98" s="8"/>
    </row>
    <row r="99">
      <c r="G99" s="8"/>
    </row>
    <row r="100">
      <c r="G100" s="8"/>
    </row>
    <row r="101">
      <c r="G101" s="8"/>
    </row>
    <row r="102">
      <c r="G102" s="8"/>
    </row>
    <row r="103">
      <c r="G103" s="8"/>
    </row>
    <row r="104">
      <c r="G104" s="8"/>
    </row>
    <row r="105">
      <c r="G105" s="8"/>
    </row>
    <row r="106">
      <c r="G106" s="8"/>
    </row>
    <row r="107">
      <c r="G107" s="8"/>
    </row>
    <row r="108">
      <c r="G108" s="8"/>
    </row>
    <row r="109">
      <c r="G109" s="8"/>
    </row>
    <row r="110">
      <c r="G110" s="8"/>
    </row>
    <row r="111">
      <c r="G111" s="8"/>
    </row>
    <row r="112">
      <c r="G112" s="8"/>
    </row>
    <row r="113">
      <c r="G113" s="8"/>
    </row>
    <row r="114">
      <c r="G114" s="8"/>
    </row>
    <row r="115">
      <c r="G115" s="8"/>
    </row>
    <row r="116">
      <c r="G116" s="8"/>
    </row>
    <row r="117">
      <c r="G117" s="8"/>
    </row>
    <row r="118">
      <c r="G118" s="8"/>
    </row>
    <row r="119">
      <c r="G119" s="8"/>
    </row>
    <row r="120">
      <c r="G120" s="8"/>
    </row>
    <row r="121">
      <c r="G121" s="8"/>
    </row>
    <row r="122">
      <c r="G122" s="8"/>
    </row>
    <row r="123">
      <c r="G123" s="8"/>
    </row>
    <row r="124">
      <c r="G124" s="8"/>
    </row>
    <row r="125">
      <c r="G125" s="8"/>
    </row>
    <row r="126">
      <c r="G126" s="8"/>
    </row>
    <row r="127">
      <c r="G127" s="8"/>
    </row>
    <row r="128">
      <c r="G128" s="8"/>
    </row>
    <row r="129">
      <c r="G129" s="8"/>
    </row>
    <row r="130">
      <c r="G130" s="8"/>
    </row>
    <row r="131">
      <c r="G131" s="8"/>
    </row>
    <row r="132">
      <c r="G132" s="8"/>
    </row>
    <row r="133">
      <c r="G133" s="8"/>
    </row>
    <row r="134">
      <c r="G134" s="8"/>
    </row>
    <row r="135">
      <c r="G135" s="8"/>
    </row>
    <row r="136">
      <c r="G136" s="8"/>
    </row>
    <row r="137">
      <c r="G137" s="8"/>
    </row>
    <row r="138">
      <c r="G138" s="8"/>
    </row>
    <row r="139">
      <c r="G139" s="8"/>
    </row>
    <row r="140">
      <c r="G140" s="8"/>
    </row>
    <row r="141">
      <c r="G141" s="8"/>
    </row>
    <row r="142">
      <c r="G142" s="8"/>
    </row>
    <row r="143">
      <c r="G143" s="8"/>
    </row>
    <row r="144">
      <c r="G144" s="8"/>
    </row>
    <row r="145">
      <c r="G145" s="8"/>
    </row>
    <row r="146">
      <c r="G146" s="8"/>
    </row>
    <row r="147">
      <c r="G147" s="8"/>
    </row>
    <row r="148">
      <c r="G148" s="8"/>
    </row>
    <row r="149">
      <c r="G149" s="8"/>
    </row>
    <row r="150">
      <c r="G150" s="8"/>
    </row>
    <row r="151">
      <c r="G151" s="8"/>
    </row>
    <row r="152">
      <c r="G152" s="8"/>
    </row>
    <row r="153">
      <c r="G153" s="8"/>
    </row>
    <row r="154">
      <c r="G154" s="8"/>
    </row>
    <row r="155">
      <c r="G155" s="8"/>
    </row>
    <row r="156">
      <c r="G156" s="8"/>
    </row>
    <row r="157">
      <c r="G157" s="8"/>
    </row>
    <row r="158">
      <c r="G158" s="8"/>
    </row>
    <row r="159">
      <c r="G159" s="8"/>
    </row>
    <row r="160">
      <c r="G160" s="8"/>
    </row>
    <row r="161">
      <c r="G161" s="8"/>
    </row>
    <row r="162">
      <c r="G162" s="8"/>
    </row>
    <row r="163">
      <c r="G163" s="8"/>
    </row>
    <row r="164">
      <c r="G164" s="8"/>
    </row>
    <row r="165">
      <c r="G165" s="8"/>
    </row>
    <row r="166">
      <c r="G166" s="8"/>
    </row>
    <row r="167">
      <c r="G167" s="8"/>
    </row>
    <row r="168">
      <c r="G168" s="8"/>
    </row>
    <row r="169">
      <c r="G169" s="8"/>
    </row>
    <row r="170">
      <c r="G170" s="8"/>
    </row>
    <row r="171">
      <c r="G171" s="8"/>
    </row>
    <row r="172">
      <c r="G172" s="8"/>
    </row>
    <row r="173">
      <c r="G173" s="8"/>
    </row>
    <row r="174">
      <c r="G174" s="8"/>
    </row>
    <row r="175">
      <c r="G175" s="8"/>
    </row>
    <row r="176">
      <c r="G176" s="8"/>
    </row>
    <row r="177">
      <c r="G177" s="8"/>
    </row>
    <row r="178">
      <c r="G178" s="8"/>
    </row>
    <row r="179">
      <c r="G179" s="8"/>
    </row>
    <row r="180">
      <c r="G180" s="8"/>
    </row>
    <row r="181">
      <c r="G181" s="8"/>
    </row>
    <row r="182">
      <c r="G182" s="8"/>
    </row>
    <row r="183">
      <c r="G183" s="8"/>
    </row>
    <row r="184">
      <c r="G184" s="8"/>
    </row>
    <row r="185">
      <c r="G185" s="8"/>
    </row>
    <row r="186">
      <c r="G186" s="8"/>
    </row>
    <row r="187">
      <c r="G187" s="8"/>
    </row>
    <row r="188">
      <c r="G188" s="8"/>
    </row>
    <row r="189">
      <c r="G189" s="8"/>
    </row>
    <row r="190">
      <c r="G190" s="8"/>
    </row>
    <row r="191">
      <c r="G191" s="8"/>
    </row>
    <row r="192">
      <c r="G192" s="8"/>
    </row>
    <row r="193">
      <c r="G193" s="8"/>
    </row>
    <row r="194">
      <c r="G194" s="8"/>
    </row>
    <row r="195">
      <c r="G195" s="8"/>
    </row>
    <row r="196">
      <c r="G196" s="8"/>
    </row>
    <row r="197">
      <c r="G197" s="8"/>
    </row>
    <row r="198">
      <c r="G198" s="8"/>
    </row>
    <row r="199">
      <c r="G199" s="8"/>
    </row>
    <row r="200">
      <c r="G200" s="8"/>
    </row>
    <row r="201">
      <c r="G201" s="8"/>
    </row>
    <row r="202">
      <c r="G202" s="8"/>
    </row>
    <row r="203">
      <c r="G203" s="8"/>
    </row>
    <row r="204">
      <c r="G204" s="8"/>
    </row>
    <row r="205">
      <c r="G205" s="8"/>
    </row>
    <row r="206">
      <c r="G206" s="8"/>
    </row>
    <row r="207">
      <c r="G207" s="8"/>
    </row>
    <row r="208">
      <c r="G208" s="8"/>
    </row>
    <row r="209">
      <c r="G209" s="8"/>
    </row>
    <row r="210">
      <c r="G210" s="8"/>
    </row>
    <row r="211">
      <c r="G211" s="8"/>
    </row>
    <row r="212">
      <c r="G212" s="8"/>
    </row>
    <row r="213">
      <c r="G213" s="8"/>
    </row>
    <row r="214">
      <c r="G214" s="8"/>
    </row>
    <row r="215">
      <c r="G215" s="8"/>
    </row>
    <row r="216">
      <c r="G216" s="8"/>
    </row>
    <row r="217">
      <c r="G217" s="8"/>
    </row>
    <row r="218">
      <c r="G218" s="8"/>
    </row>
    <row r="219">
      <c r="G219" s="8"/>
    </row>
    <row r="220">
      <c r="G220" s="8"/>
    </row>
    <row r="221">
      <c r="G221" s="8"/>
    </row>
    <row r="222">
      <c r="G222" s="8"/>
    </row>
    <row r="223">
      <c r="G223" s="8"/>
    </row>
    <row r="224">
      <c r="G224" s="8"/>
    </row>
    <row r="225">
      <c r="G225" s="8"/>
    </row>
    <row r="226">
      <c r="G226" s="8"/>
    </row>
    <row r="227">
      <c r="G227" s="8"/>
    </row>
    <row r="228">
      <c r="G228" s="8"/>
    </row>
    <row r="229">
      <c r="G229" s="8"/>
    </row>
    <row r="230">
      <c r="G230" s="8"/>
    </row>
    <row r="231">
      <c r="G231" s="8"/>
    </row>
    <row r="232">
      <c r="G232" s="8"/>
    </row>
    <row r="233">
      <c r="G233" s="8"/>
    </row>
    <row r="234">
      <c r="G234" s="8"/>
    </row>
    <row r="235">
      <c r="G235" s="8"/>
    </row>
    <row r="236">
      <c r="G236" s="8"/>
    </row>
    <row r="237">
      <c r="G237" s="8"/>
    </row>
    <row r="238">
      <c r="G238" s="8"/>
    </row>
    <row r="239">
      <c r="G239" s="8"/>
    </row>
    <row r="240">
      <c r="G240" s="8"/>
    </row>
    <row r="241">
      <c r="G241" s="8"/>
    </row>
    <row r="242">
      <c r="G242" s="8"/>
    </row>
    <row r="243">
      <c r="G243" s="8"/>
    </row>
    <row r="244">
      <c r="G244" s="8"/>
    </row>
    <row r="245">
      <c r="G245" s="8"/>
    </row>
    <row r="246">
      <c r="G246" s="8"/>
    </row>
    <row r="247">
      <c r="G247" s="8"/>
    </row>
    <row r="248">
      <c r="G248" s="8"/>
    </row>
    <row r="249">
      <c r="G249" s="8"/>
    </row>
    <row r="250"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  <row r="1002">
      <c r="G1002" s="8"/>
    </row>
    <row r="1003">
      <c r="G1003" s="8"/>
    </row>
    <row r="1004">
      <c r="G1004" s="8"/>
    </row>
  </sheetData>
  <mergeCells count="1">
    <mergeCell ref="B46:F46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44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1.54</v>
      </c>
      <c r="H2" s="28">
        <f t="shared" ref="H2:H3" si="1">10^-9</f>
        <v>0.000000001</v>
      </c>
    </row>
    <row r="3">
      <c r="A3" s="32" t="s">
        <v>53</v>
      </c>
      <c r="B3" s="33"/>
      <c r="C3" s="33"/>
      <c r="D3" s="33"/>
      <c r="E3" s="30"/>
      <c r="F3" s="26" t="s">
        <v>54</v>
      </c>
      <c r="G3" s="31">
        <v>0.2</v>
      </c>
      <c r="H3" s="28">
        <f t="shared" si="1"/>
        <v>0.000000001</v>
      </c>
    </row>
    <row r="4">
      <c r="A4" s="32" t="s">
        <v>55</v>
      </c>
      <c r="B4" s="33"/>
      <c r="C4" s="34">
        <v>0.85</v>
      </c>
      <c r="D4" s="33"/>
      <c r="E4" s="30"/>
      <c r="F4" s="30" t="s">
        <v>56</v>
      </c>
      <c r="G4" s="30" t="s">
        <v>56</v>
      </c>
      <c r="H4" s="30"/>
    </row>
    <row r="5">
      <c r="A5" s="32" t="s">
        <v>57</v>
      </c>
      <c r="B5" s="33"/>
      <c r="C5" s="33"/>
      <c r="D5" s="33"/>
      <c r="E5" s="30"/>
      <c r="F5" s="30" t="s">
        <v>56</v>
      </c>
      <c r="G5" s="30" t="s">
        <v>56</v>
      </c>
      <c r="H5" s="30"/>
    </row>
    <row r="6">
      <c r="A6" s="35" t="s">
        <v>58</v>
      </c>
      <c r="B6" s="36"/>
      <c r="C6" s="36"/>
      <c r="D6" s="36"/>
      <c r="E6" s="30"/>
      <c r="F6" s="30"/>
      <c r="G6" s="30"/>
      <c r="H6" s="30"/>
    </row>
    <row r="7">
      <c r="A7" s="37">
        <f>10^-9</f>
        <v>0.000000001</v>
      </c>
      <c r="B7" s="36"/>
      <c r="C7" s="38">
        <v>0.06</v>
      </c>
      <c r="D7" s="36"/>
      <c r="E7" s="30"/>
      <c r="F7" s="30"/>
      <c r="G7" s="30"/>
      <c r="H7" s="30"/>
    </row>
    <row r="8">
      <c r="A8" s="35"/>
      <c r="B8" s="36"/>
      <c r="C8" s="36"/>
      <c r="D8" s="36"/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39">
        <f t="shared" ref="B11:D11" si="2">(B3*$A$2 - B6*$A$7) / ($G$2*$H$2 - $G$3* $H$3)</f>
        <v>0</v>
      </c>
      <c r="C11" s="39">
        <f t="shared" si="2"/>
        <v>0</v>
      </c>
      <c r="D11" s="39">
        <f t="shared" si="2"/>
        <v>0</v>
      </c>
      <c r="E11" s="28">
        <f t="shared" ref="E11:E13" si="4">AVERAGE(B11:D11)</f>
        <v>0</v>
      </c>
      <c r="F11" s="40">
        <f>C12</f>
        <v>0.5895522388</v>
      </c>
      <c r="G11" s="28">
        <f>MIN(B11:D13)</f>
        <v>0</v>
      </c>
      <c r="H11" s="30"/>
    </row>
    <row r="12">
      <c r="A12" s="32" t="s">
        <v>50</v>
      </c>
      <c r="B12" s="39">
        <f t="shared" ref="B12:D12" si="3">(B4*$A$2 - B7*$A$7) / ($G$2*$H$2 - $G$3* $H$3)</f>
        <v>0</v>
      </c>
      <c r="C12" s="41">
        <f t="shared" si="3"/>
        <v>0.5895522388</v>
      </c>
      <c r="D12" s="39">
        <f t="shared" si="3"/>
        <v>0</v>
      </c>
      <c r="E12" s="28">
        <f t="shared" si="4"/>
        <v>0.1965174129</v>
      </c>
      <c r="F12" s="26" t="s">
        <v>61</v>
      </c>
      <c r="G12" s="26" t="s">
        <v>4</v>
      </c>
      <c r="H12" s="30"/>
    </row>
    <row r="13">
      <c r="A13" s="32" t="s">
        <v>57</v>
      </c>
      <c r="B13" s="39">
        <f t="shared" ref="B13:D13" si="5">(B5*$A$2 - B8*$A$7) / ($G$2*$H$2 - $G$3* $H$3)</f>
        <v>0</v>
      </c>
      <c r="C13" s="39">
        <f t="shared" si="5"/>
        <v>0</v>
      </c>
      <c r="D13" s="39">
        <f t="shared" si="5"/>
        <v>0</v>
      </c>
      <c r="E13" s="28">
        <f t="shared" si="4"/>
        <v>0</v>
      </c>
      <c r="F13" s="42">
        <f>STDEV(B11:D13)</f>
        <v>0.1965174129</v>
      </c>
      <c r="G13" s="28">
        <f>Max(B11:D13)</f>
        <v>0.5895522388</v>
      </c>
      <c r="H13" s="30"/>
    </row>
    <row r="14">
      <c r="A14" s="26" t="s">
        <v>62</v>
      </c>
      <c r="B14" s="28">
        <f t="shared" ref="B14:D14" si="6">AVERAGE(B11:B13)</f>
        <v>0</v>
      </c>
      <c r="C14" s="28">
        <f t="shared" si="6"/>
        <v>0.1965174129</v>
      </c>
      <c r="D14" s="28">
        <f t="shared" si="6"/>
        <v>0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1.54</v>
      </c>
      <c r="H17" s="28">
        <f t="shared" ref="H17:H18" si="7">10^-9</f>
        <v>0.000000001</v>
      </c>
    </row>
    <row r="18">
      <c r="A18" s="32" t="s">
        <v>53</v>
      </c>
      <c r="B18" s="33"/>
      <c r="C18" s="33"/>
      <c r="D18" s="33"/>
      <c r="E18" s="30"/>
      <c r="F18" s="26" t="s">
        <v>54</v>
      </c>
      <c r="G18" s="31">
        <v>0.2</v>
      </c>
      <c r="H18" s="28">
        <f t="shared" si="7"/>
        <v>0.000000001</v>
      </c>
    </row>
    <row r="19">
      <c r="A19" s="32" t="s">
        <v>55</v>
      </c>
      <c r="B19" s="33"/>
      <c r="C19" s="34">
        <v>0.8</v>
      </c>
      <c r="D19" s="33"/>
      <c r="E19" s="30"/>
      <c r="F19" s="30" t="s">
        <v>56</v>
      </c>
      <c r="G19" s="30" t="s">
        <v>56</v>
      </c>
      <c r="H19" s="30"/>
    </row>
    <row r="20">
      <c r="A20" s="32" t="s">
        <v>57</v>
      </c>
      <c r="B20" s="33"/>
      <c r="C20" s="33"/>
      <c r="D20" s="33"/>
      <c r="E20" s="30"/>
      <c r="F20" s="30" t="s">
        <v>56</v>
      </c>
      <c r="G20" s="30" t="s">
        <v>56</v>
      </c>
      <c r="H20" s="30"/>
    </row>
    <row r="21">
      <c r="A21" s="35" t="s">
        <v>58</v>
      </c>
      <c r="B21" s="36"/>
      <c r="C21" s="36"/>
      <c r="D21" s="36"/>
      <c r="E21" s="30"/>
      <c r="F21" s="30"/>
      <c r="G21" s="30"/>
      <c r="H21" s="30"/>
    </row>
    <row r="22">
      <c r="A22" s="37">
        <f>10^-9</f>
        <v>0.000000001</v>
      </c>
      <c r="B22" s="36"/>
      <c r="C22" s="38">
        <v>0.1</v>
      </c>
      <c r="D22" s="36"/>
      <c r="E22" s="30"/>
      <c r="F22" s="30"/>
      <c r="G22" s="30"/>
      <c r="H22" s="30"/>
    </row>
    <row r="23">
      <c r="A23" s="35"/>
      <c r="B23" s="36"/>
      <c r="C23" s="36"/>
      <c r="D23" s="36"/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39">
        <f t="shared" ref="B26:D26" si="8">(B18*$A$2 - B21*$A$7) / ($G$2*$H$2 - $G$3* $H$3)</f>
        <v>0</v>
      </c>
      <c r="C26" s="39">
        <f t="shared" si="8"/>
        <v>0</v>
      </c>
      <c r="D26" s="39">
        <f t="shared" si="8"/>
        <v>0</v>
      </c>
      <c r="E26" s="28">
        <f t="shared" ref="E26:E28" si="9">AVERAGE(B26:D26)</f>
        <v>0</v>
      </c>
      <c r="F26" s="40">
        <f>C27</f>
        <v>0.5223880597</v>
      </c>
      <c r="G26" s="28">
        <f>MIN(B26:D28)</f>
        <v>0</v>
      </c>
      <c r="H26" s="30"/>
    </row>
    <row r="27">
      <c r="A27" s="32" t="s">
        <v>50</v>
      </c>
      <c r="B27" s="39">
        <f t="shared" ref="B27:B28" si="10">(B19*$A$2 - B22*$A$7) / ($G$2*$H$2 - $G$3* $H$3)</f>
        <v>0</v>
      </c>
      <c r="C27" s="41">
        <f>(C19*$A$2 - C22*$A$7) / (G17*$H$2 - G18* $H$3)</f>
        <v>0.5223880597</v>
      </c>
      <c r="D27" s="39">
        <f>(D19*$A$2 - D22*$A$7) / ($G$2*$H$2 - $G$3* $H$3)</f>
        <v>0</v>
      </c>
      <c r="E27" s="28">
        <f t="shared" si="9"/>
        <v>0.1741293532</v>
      </c>
      <c r="F27" s="26" t="s">
        <v>61</v>
      </c>
      <c r="G27" s="26" t="s">
        <v>4</v>
      </c>
      <c r="H27" s="30"/>
    </row>
    <row r="28">
      <c r="A28" s="32" t="s">
        <v>57</v>
      </c>
      <c r="B28" s="39">
        <f t="shared" si="10"/>
        <v>0</v>
      </c>
      <c r="C28" s="39">
        <f t="shared" ref="C28:D28" si="11">(C20*$A$2 - C23*$A$7) / ($G$2*$H$2 - $G$3* $H$3)</f>
        <v>0</v>
      </c>
      <c r="D28" s="39">
        <f t="shared" si="11"/>
        <v>0</v>
      </c>
      <c r="E28" s="28">
        <f t="shared" si="9"/>
        <v>0</v>
      </c>
      <c r="F28" s="42">
        <f>STDEV(B26:D28)</f>
        <v>0.1741293532</v>
      </c>
      <c r="G28" s="28">
        <f>Max(B26:D28)</f>
        <v>0.5223880597</v>
      </c>
      <c r="H28" s="30"/>
    </row>
    <row r="29">
      <c r="A29" s="26" t="s">
        <v>62</v>
      </c>
      <c r="B29" s="28">
        <f t="shared" ref="B29:D29" si="12">AVERAGE(B26:B28)</f>
        <v>0</v>
      </c>
      <c r="C29" s="28">
        <f t="shared" si="12"/>
        <v>0.1741293532</v>
      </c>
      <c r="D29" s="28">
        <f t="shared" si="12"/>
        <v>0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13" t="s">
        <v>45</v>
      </c>
      <c r="B31" s="1"/>
      <c r="C31" s="1" t="s">
        <v>38</v>
      </c>
      <c r="D31" s="1" t="s">
        <v>69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6.3</v>
      </c>
      <c r="H32" s="17">
        <f t="shared" ref="H32:H33" si="13">10^-9</f>
        <v>0.000000001</v>
      </c>
    </row>
    <row r="33">
      <c r="A33" s="1" t="s">
        <v>53</v>
      </c>
      <c r="B33" s="19">
        <v>6.9</v>
      </c>
      <c r="C33" s="19">
        <v>6.6</v>
      </c>
      <c r="D33" s="19">
        <v>6.6</v>
      </c>
      <c r="E33" s="1"/>
      <c r="F33" s="1" t="s">
        <v>54</v>
      </c>
      <c r="G33" s="18">
        <v>0.58</v>
      </c>
      <c r="H33" s="17">
        <f t="shared" si="13"/>
        <v>0.000000001</v>
      </c>
    </row>
    <row r="34">
      <c r="A34" s="1" t="s">
        <v>55</v>
      </c>
      <c r="B34" s="19">
        <v>6.9</v>
      </c>
      <c r="C34" s="19">
        <v>6.5</v>
      </c>
      <c r="D34" s="19">
        <v>6.7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6.6</v>
      </c>
      <c r="C35" s="19">
        <v>6.1</v>
      </c>
      <c r="D35" s="19">
        <v>6.0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3.0</v>
      </c>
      <c r="C36" s="20">
        <v>2.6</v>
      </c>
      <c r="D36" s="20">
        <v>2.6</v>
      </c>
      <c r="E36" s="6"/>
      <c r="F36" s="6"/>
      <c r="G36" s="6"/>
      <c r="H36" s="6"/>
    </row>
    <row r="37">
      <c r="A37" s="17">
        <f>10^-9</f>
        <v>0.000000001</v>
      </c>
      <c r="B37" s="20">
        <v>3.4</v>
      </c>
      <c r="C37" s="20">
        <v>2.6</v>
      </c>
      <c r="D37" s="20">
        <v>2.7</v>
      </c>
      <c r="E37" s="6"/>
      <c r="F37" s="6"/>
      <c r="G37" s="6"/>
      <c r="H37" s="6"/>
    </row>
    <row r="38">
      <c r="A38" s="13"/>
      <c r="B38" s="20">
        <v>3.1</v>
      </c>
      <c r="C38" s="20">
        <v>2.7</v>
      </c>
      <c r="D38" s="20">
        <v>2.6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(B33*$A$32 - B36*$A$37) / ($G$32*$H$32 - $G$33* $H$33)</f>
        <v>0.6818181818</v>
      </c>
      <c r="C41" s="21">
        <f t="shared" si="14"/>
        <v>0.6993006993</v>
      </c>
      <c r="D41" s="21">
        <f t="shared" si="14"/>
        <v>0.6993006993</v>
      </c>
      <c r="E41" s="5">
        <f t="shared" ref="E41:E43" si="16">AVERAGE(B41:D41)</f>
        <v>0.6934731935</v>
      </c>
      <c r="F41" s="5">
        <f>AVERAGE(B41:D43)</f>
        <v>0.6526806527</v>
      </c>
      <c r="G41" s="5">
        <f>MIN(B41:D43)</f>
        <v>0.5944055944</v>
      </c>
    </row>
    <row r="42">
      <c r="A42" s="1" t="s">
        <v>50</v>
      </c>
      <c r="B42" s="21">
        <f t="shared" ref="B42:D42" si="15">(B34*$A$32 - B37*$A$37) / ($G$32*$H$32 - $G$33* $H$33)</f>
        <v>0.6118881119</v>
      </c>
      <c r="C42" s="21">
        <f t="shared" si="15"/>
        <v>0.6818181818</v>
      </c>
      <c r="D42" s="21">
        <f t="shared" si="15"/>
        <v>0.6993006993</v>
      </c>
      <c r="E42" s="5">
        <f t="shared" si="16"/>
        <v>0.6643356643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(B35*$A$32 - B38*$A$37) / ($G$32*$H$32 - $G$33* $H$33)</f>
        <v>0.6118881119</v>
      </c>
      <c r="C43" s="21">
        <f t="shared" si="17"/>
        <v>0.5944055944</v>
      </c>
      <c r="D43" s="21">
        <f t="shared" si="17"/>
        <v>0.5944055944</v>
      </c>
      <c r="E43" s="5">
        <f t="shared" si="16"/>
        <v>0.6002331002</v>
      </c>
      <c r="F43" s="5">
        <f>STDEV(B41:D43)</f>
        <v>0.04787784594</v>
      </c>
      <c r="G43" s="5">
        <f>Max(B41:D43)</f>
        <v>0.6993006993</v>
      </c>
    </row>
    <row r="44">
      <c r="A44" s="1" t="s">
        <v>62</v>
      </c>
      <c r="B44" s="5">
        <f t="shared" ref="B44:D44" si="18">AVERAGE(B41:B43)</f>
        <v>0.6351981352</v>
      </c>
      <c r="C44" s="5">
        <f t="shared" si="18"/>
        <v>0.6585081585</v>
      </c>
      <c r="D44" s="5">
        <f t="shared" si="18"/>
        <v>0.6643356643</v>
      </c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23.0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31">
        <v>27.2</v>
      </c>
      <c r="H47" s="28">
        <f t="shared" ref="H47:H48" si="19">10^-9</f>
        <v>0.000000001</v>
      </c>
    </row>
    <row r="48">
      <c r="A48" s="32" t="s">
        <v>53</v>
      </c>
      <c r="B48" s="33"/>
      <c r="C48" s="33"/>
      <c r="D48" s="33"/>
      <c r="E48" s="30"/>
      <c r="F48" s="26" t="s">
        <v>54</v>
      </c>
      <c r="G48" s="31">
        <v>0.18</v>
      </c>
      <c r="H48" s="28">
        <f t="shared" si="19"/>
        <v>0.000000001</v>
      </c>
    </row>
    <row r="49">
      <c r="A49" s="32" t="s">
        <v>55</v>
      </c>
      <c r="B49" s="33"/>
      <c r="C49" s="34">
        <v>18.6</v>
      </c>
      <c r="D49" s="33"/>
      <c r="E49" s="30"/>
      <c r="F49" s="30" t="s">
        <v>56</v>
      </c>
      <c r="G49" s="30" t="s">
        <v>56</v>
      </c>
      <c r="H49" s="30"/>
    </row>
    <row r="50">
      <c r="A50" s="32" t="s">
        <v>57</v>
      </c>
      <c r="B50" s="33"/>
      <c r="C50" s="33"/>
      <c r="D50" s="33"/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6"/>
      <c r="C51" s="36"/>
      <c r="D51" s="36"/>
      <c r="E51" s="30"/>
      <c r="F51" s="30"/>
      <c r="G51" s="30"/>
      <c r="H51" s="30"/>
    </row>
    <row r="52">
      <c r="A52" s="37">
        <f>10^-9</f>
        <v>0.000000001</v>
      </c>
      <c r="B52" s="36"/>
      <c r="C52" s="38">
        <v>0.1</v>
      </c>
      <c r="D52" s="36"/>
      <c r="E52" s="30"/>
      <c r="F52" s="30"/>
      <c r="G52" s="30"/>
      <c r="H52" s="30"/>
    </row>
    <row r="53">
      <c r="A53" s="35"/>
      <c r="B53" s="36"/>
      <c r="C53" s="36"/>
      <c r="D53" s="36"/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39">
        <f t="shared" ref="B56:D56" si="20">(B48*$A$2 - B51*$A$7) / ($G$2*$H$2 - $G$3* $H$3)</f>
        <v>0</v>
      </c>
      <c r="C56" s="39">
        <f t="shared" si="20"/>
        <v>0</v>
      </c>
      <c r="D56" s="39">
        <f t="shared" si="20"/>
        <v>0</v>
      </c>
      <c r="E56" s="28">
        <f t="shared" ref="E56:E58" si="21">AVERAGE(B56:D56)</f>
        <v>0</v>
      </c>
      <c r="F56" s="40">
        <f>C57</f>
        <v>0.6846780163</v>
      </c>
      <c r="G56" s="28">
        <f>MIN(B56:D58)</f>
        <v>0</v>
      </c>
      <c r="H56" s="30"/>
    </row>
    <row r="57">
      <c r="A57" s="32" t="s">
        <v>50</v>
      </c>
      <c r="B57" s="39">
        <f t="shared" ref="B57:B58" si="22">(B49*$A$2 - B52*$A$7) / ($G$2*$H$2 - $G$3* $H$3)</f>
        <v>0</v>
      </c>
      <c r="C57" s="41">
        <f>(C49*$A$2 - C52*$A$7) / (G47*$H$2 - G48* $H$3)</f>
        <v>0.6846780163</v>
      </c>
      <c r="D57" s="39">
        <f>(D49*$A$2 - D52*$A$7) / ($G$2*$H$2 - $G$3* $H$3)</f>
        <v>0</v>
      </c>
      <c r="E57" s="28">
        <f t="shared" si="21"/>
        <v>0.2282260054</v>
      </c>
      <c r="F57" s="26" t="s">
        <v>61</v>
      </c>
      <c r="G57" s="26" t="s">
        <v>4</v>
      </c>
      <c r="H57" s="30"/>
    </row>
    <row r="58">
      <c r="A58" s="32" t="s">
        <v>57</v>
      </c>
      <c r="B58" s="39">
        <f t="shared" si="22"/>
        <v>0</v>
      </c>
      <c r="C58" s="39">
        <f t="shared" ref="C58:D58" si="23">(C50*$A$2 - C53*$A$7) / ($G$2*$H$2 - $G$3* $H$3)</f>
        <v>0</v>
      </c>
      <c r="D58" s="39">
        <f t="shared" si="23"/>
        <v>0</v>
      </c>
      <c r="E58" s="28">
        <f t="shared" si="21"/>
        <v>0</v>
      </c>
      <c r="F58" s="42">
        <f>STDEV(B56:D58)</f>
        <v>0.2282260054</v>
      </c>
      <c r="G58" s="28">
        <f>Max(B56:D58)</f>
        <v>0.6846780163</v>
      </c>
      <c r="H58" s="30"/>
    </row>
    <row r="59">
      <c r="A59" s="26" t="s">
        <v>62</v>
      </c>
      <c r="B59" s="28">
        <f t="shared" ref="B59:D59" si="24">AVERAGE(B56:B58)</f>
        <v>0</v>
      </c>
      <c r="C59" s="28">
        <f t="shared" si="24"/>
        <v>0.2282260054</v>
      </c>
      <c r="D59" s="28">
        <f t="shared" si="24"/>
        <v>0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25" t="s">
        <v>45</v>
      </c>
      <c r="B61" s="26"/>
      <c r="C61" s="26" t="s">
        <v>38</v>
      </c>
      <c r="D61" s="27" t="s">
        <v>37</v>
      </c>
      <c r="E61" s="27" t="s">
        <v>6</v>
      </c>
      <c r="F61" s="27">
        <v>25.0</v>
      </c>
      <c r="G61" s="26" t="s">
        <v>47</v>
      </c>
      <c r="H61" s="26" t="s">
        <v>48</v>
      </c>
    </row>
    <row r="62">
      <c r="A62" s="28">
        <f>10^-9</f>
        <v>0.000000001</v>
      </c>
      <c r="B62" s="29" t="s">
        <v>49</v>
      </c>
      <c r="C62" s="29" t="s">
        <v>50</v>
      </c>
      <c r="D62" s="29" t="s">
        <v>51</v>
      </c>
      <c r="E62" s="30"/>
      <c r="F62" s="26" t="s">
        <v>52</v>
      </c>
      <c r="G62" s="31">
        <v>27.2</v>
      </c>
      <c r="H62" s="28">
        <f t="shared" ref="H62:H63" si="25">10^-9</f>
        <v>0.000000001</v>
      </c>
    </row>
    <row r="63">
      <c r="A63" s="32" t="s">
        <v>53</v>
      </c>
      <c r="B63" s="33"/>
      <c r="C63" s="33"/>
      <c r="D63" s="33"/>
      <c r="E63" s="30"/>
      <c r="F63" s="26" t="s">
        <v>54</v>
      </c>
      <c r="G63" s="31">
        <v>0.18</v>
      </c>
      <c r="H63" s="28">
        <f t="shared" si="25"/>
        <v>0.000000001</v>
      </c>
    </row>
    <row r="64">
      <c r="A64" s="32" t="s">
        <v>55</v>
      </c>
      <c r="B64" s="33"/>
      <c r="C64" s="34">
        <v>20.3</v>
      </c>
      <c r="D64" s="33"/>
      <c r="E64" s="30"/>
      <c r="F64" s="30" t="s">
        <v>56</v>
      </c>
      <c r="G64" s="30" t="s">
        <v>56</v>
      </c>
      <c r="H64" s="30"/>
    </row>
    <row r="65">
      <c r="A65" s="32" t="s">
        <v>57</v>
      </c>
      <c r="B65" s="33"/>
      <c r="C65" s="33"/>
      <c r="D65" s="33"/>
      <c r="E65" s="30"/>
      <c r="F65" s="30" t="s">
        <v>56</v>
      </c>
      <c r="G65" s="30" t="s">
        <v>56</v>
      </c>
      <c r="H65" s="30"/>
    </row>
    <row r="66">
      <c r="A66" s="35" t="s">
        <v>58</v>
      </c>
      <c r="B66" s="36"/>
      <c r="C66" s="36"/>
      <c r="D66" s="36"/>
      <c r="E66" s="30"/>
      <c r="F66" s="30"/>
      <c r="G66" s="30"/>
      <c r="H66" s="30"/>
    </row>
    <row r="67">
      <c r="A67" s="37">
        <f>10^-9</f>
        <v>0.000000001</v>
      </c>
      <c r="B67" s="36"/>
      <c r="C67" s="38">
        <v>0.06</v>
      </c>
      <c r="D67" s="36"/>
      <c r="E67" s="30"/>
      <c r="F67" s="30"/>
      <c r="G67" s="30"/>
      <c r="H67" s="30"/>
    </row>
    <row r="68">
      <c r="A68" s="35"/>
      <c r="B68" s="36"/>
      <c r="C68" s="36"/>
      <c r="D68" s="36"/>
      <c r="E68" s="30"/>
      <c r="F68" s="30"/>
      <c r="G68" s="30"/>
      <c r="H68" s="30"/>
    </row>
    <row r="69">
      <c r="A69" s="25" t="s">
        <v>44</v>
      </c>
      <c r="B69" s="30"/>
      <c r="C69" s="30"/>
      <c r="D69" s="30"/>
      <c r="E69" s="30"/>
      <c r="F69" s="30" t="s">
        <v>56</v>
      </c>
      <c r="G69" s="30" t="s">
        <v>56</v>
      </c>
      <c r="H69" s="30" t="s">
        <v>56</v>
      </c>
    </row>
    <row r="70">
      <c r="A70" s="30"/>
      <c r="B70" s="29" t="s">
        <v>49</v>
      </c>
      <c r="C70" s="29" t="s">
        <v>50</v>
      </c>
      <c r="D70" s="29" t="s">
        <v>51</v>
      </c>
      <c r="E70" s="26" t="s">
        <v>59</v>
      </c>
      <c r="F70" s="26" t="s">
        <v>60</v>
      </c>
      <c r="G70" s="26" t="s">
        <v>5</v>
      </c>
      <c r="H70" s="30"/>
    </row>
    <row r="71">
      <c r="A71" s="32" t="s">
        <v>53</v>
      </c>
      <c r="B71" s="39">
        <f t="shared" ref="B71:D71" si="26">(B63*$A$2 - B66*$A$7) / ($G$2*$H$2 - $G$3* $H$3)</f>
        <v>0</v>
      </c>
      <c r="C71" s="39">
        <f t="shared" si="26"/>
        <v>0</v>
      </c>
      <c r="D71" s="39">
        <f t="shared" si="26"/>
        <v>0</v>
      </c>
      <c r="E71" s="28">
        <f t="shared" ref="E71:E73" si="27">AVERAGE(B71:D71)</f>
        <v>0</v>
      </c>
      <c r="F71" s="40">
        <f>C72</f>
        <v>0.7490747594</v>
      </c>
      <c r="G71" s="28">
        <f>MIN(B71:D73)</f>
        <v>0</v>
      </c>
      <c r="H71" s="30"/>
    </row>
    <row r="72">
      <c r="A72" s="32" t="s">
        <v>50</v>
      </c>
      <c r="B72" s="39">
        <f t="shared" ref="B72:B73" si="28">(B64*$A$2 - B67*$A$7) / ($G$2*$H$2 - $G$3* $H$3)</f>
        <v>0</v>
      </c>
      <c r="C72" s="41">
        <f>(C64*$A$2 - C67*$A$7) / (G62*$H$2 - G63* $H$3)</f>
        <v>0.7490747594</v>
      </c>
      <c r="D72" s="39">
        <f>(D64*$A$2 - D67*$A$7) / ($G$2*$H$2 - $G$3* $H$3)</f>
        <v>0</v>
      </c>
      <c r="E72" s="28">
        <f t="shared" si="27"/>
        <v>0.2496915865</v>
      </c>
      <c r="F72" s="26" t="s">
        <v>61</v>
      </c>
      <c r="G72" s="26" t="s">
        <v>4</v>
      </c>
      <c r="H72" s="30"/>
    </row>
    <row r="73">
      <c r="A73" s="32" t="s">
        <v>57</v>
      </c>
      <c r="B73" s="39">
        <f t="shared" si="28"/>
        <v>0</v>
      </c>
      <c r="C73" s="39">
        <f t="shared" ref="C73:D73" si="29">(C65*$A$2 - C68*$A$7) / ($G$2*$H$2 - $G$3* $H$3)</f>
        <v>0</v>
      </c>
      <c r="D73" s="39">
        <f t="shared" si="29"/>
        <v>0</v>
      </c>
      <c r="E73" s="28">
        <f t="shared" si="27"/>
        <v>0</v>
      </c>
      <c r="F73" s="42">
        <f>STDEV(B71:D73)</f>
        <v>0.2496915865</v>
      </c>
      <c r="G73" s="28">
        <f>Max(B71:D73)</f>
        <v>0.7490747594</v>
      </c>
      <c r="H73" s="30"/>
    </row>
    <row r="74">
      <c r="A74" s="26" t="s">
        <v>62</v>
      </c>
      <c r="B74" s="28">
        <f t="shared" ref="B74:D74" si="30">AVERAGE(B71:B73)</f>
        <v>0</v>
      </c>
      <c r="C74" s="28">
        <f t="shared" si="30"/>
        <v>0.2496915865</v>
      </c>
      <c r="D74" s="28">
        <f t="shared" si="30"/>
        <v>0</v>
      </c>
      <c r="E74" s="30"/>
      <c r="F74" s="30"/>
      <c r="G74" s="30"/>
      <c r="H74" s="30"/>
    </row>
    <row r="75">
      <c r="A75" s="30"/>
      <c r="B75" s="30"/>
      <c r="C75" s="30"/>
      <c r="D75" s="30"/>
      <c r="E75" s="30"/>
      <c r="F75" s="30"/>
      <c r="G75" s="30"/>
      <c r="H75" s="30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23.0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18">
        <v>111.0</v>
      </c>
      <c r="H77" s="17">
        <f t="shared" ref="H77:H78" si="31">10^-9</f>
        <v>0.000000001</v>
      </c>
    </row>
    <row r="78">
      <c r="A78" s="1" t="s">
        <v>53</v>
      </c>
      <c r="B78" s="19"/>
      <c r="C78" s="19"/>
      <c r="D78" s="19"/>
      <c r="E78" s="1"/>
      <c r="F78" s="1" t="s">
        <v>54</v>
      </c>
      <c r="G78" s="18">
        <v>0.2</v>
      </c>
      <c r="H78" s="17">
        <f t="shared" si="31"/>
        <v>0.000000001</v>
      </c>
    </row>
    <row r="79">
      <c r="A79" s="1" t="s">
        <v>55</v>
      </c>
      <c r="B79" s="19"/>
      <c r="C79" s="19">
        <v>67.8</v>
      </c>
      <c r="D79" s="19"/>
      <c r="E79" s="1"/>
      <c r="F79" s="1" t="s">
        <v>56</v>
      </c>
      <c r="G79" s="18" t="s">
        <v>56</v>
      </c>
    </row>
    <row r="80">
      <c r="A80" s="1" t="s">
        <v>57</v>
      </c>
      <c r="B80" s="19"/>
      <c r="C80" s="19"/>
      <c r="D80" s="19"/>
      <c r="E80" s="6"/>
      <c r="F80" s="6" t="s">
        <v>56</v>
      </c>
      <c r="G80" s="6" t="s">
        <v>56</v>
      </c>
    </row>
    <row r="81">
      <c r="A81" s="13" t="s">
        <v>58</v>
      </c>
      <c r="B81" s="20"/>
      <c r="C81" s="20"/>
      <c r="D81" s="20"/>
      <c r="E81" s="6"/>
      <c r="F81" s="6"/>
      <c r="G81" s="6"/>
      <c r="H81" s="6"/>
    </row>
    <row r="82">
      <c r="A82" s="17">
        <f>10^-9</f>
        <v>0.000000001</v>
      </c>
      <c r="B82" s="20"/>
      <c r="C82" s="20">
        <v>0.08</v>
      </c>
      <c r="D82" s="20"/>
      <c r="E82" s="6"/>
      <c r="F82" s="6"/>
      <c r="G82" s="6"/>
      <c r="H82" s="6"/>
    </row>
    <row r="83">
      <c r="A83" s="13"/>
      <c r="B83" s="20"/>
      <c r="C83" s="20"/>
      <c r="D83" s="20"/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D86" si="32">(B78*$A$32 - B81*$A$37) / ($G$92*$H$32 - $G$93* $H$33)</f>
        <v>0</v>
      </c>
      <c r="C86" s="21">
        <f t="shared" si="32"/>
        <v>0</v>
      </c>
      <c r="D86" s="21">
        <f t="shared" si="32"/>
        <v>0</v>
      </c>
      <c r="E86" s="5">
        <f t="shared" ref="E86:E88" si="33">AVERAGE(B86:D86)</f>
        <v>0</v>
      </c>
      <c r="F86" s="5">
        <f>C87</f>
        <v>0.6111913357</v>
      </c>
      <c r="G86" s="5">
        <f>MIN(B86:D88)</f>
        <v>0</v>
      </c>
    </row>
    <row r="87">
      <c r="A87" s="1" t="s">
        <v>50</v>
      </c>
      <c r="B87" s="21">
        <f t="shared" ref="B87:B88" si="34">(B79*$A$32 - B82*$A$37) / ($G$92*$H$32 - $G$93* $H$33)</f>
        <v>0</v>
      </c>
      <c r="C87" s="21">
        <f>(C79*$A$32 - C82*$A$37) / ($G$77*$H$32 - $G$78* $H$33)</f>
        <v>0.6111913357</v>
      </c>
      <c r="D87" s="21">
        <f>(D79*$A$32 - D82*$A$37) / ($G$92*$H$32 - $G$93* $H$33)</f>
        <v>0</v>
      </c>
      <c r="E87" s="22">
        <f t="shared" si="33"/>
        <v>0.2037304452</v>
      </c>
      <c r="F87" s="1" t="s">
        <v>61</v>
      </c>
      <c r="G87" s="1" t="s">
        <v>4</v>
      </c>
    </row>
    <row r="88">
      <c r="A88" s="1" t="s">
        <v>57</v>
      </c>
      <c r="B88" s="21">
        <f t="shared" si="34"/>
        <v>0</v>
      </c>
      <c r="C88" s="21">
        <f t="shared" ref="C88:D88" si="35">(C80*$A$32 - C83*$A$37) / ($G$92*$H$32 - $G$93* $H$33)</f>
        <v>0</v>
      </c>
      <c r="D88" s="21">
        <f t="shared" si="35"/>
        <v>0</v>
      </c>
      <c r="E88" s="22">
        <f t="shared" si="33"/>
        <v>0</v>
      </c>
      <c r="F88" s="5">
        <f>STDEV(B86:D88)</f>
        <v>0.2037304452</v>
      </c>
      <c r="G88" s="5">
        <f>Max(B86:D88)</f>
        <v>0.6111913357</v>
      </c>
    </row>
    <row r="89">
      <c r="A89" s="1" t="s">
        <v>62</v>
      </c>
      <c r="B89" s="5">
        <f t="shared" ref="B89:D89" si="36">AVERAGE(B86:B88)</f>
        <v>0</v>
      </c>
      <c r="C89" s="5">
        <f t="shared" si="36"/>
        <v>0.2037304452</v>
      </c>
      <c r="D89" s="5">
        <f t="shared" si="36"/>
        <v>0</v>
      </c>
    </row>
    <row r="90">
      <c r="A90" s="13"/>
      <c r="B90" s="1"/>
      <c r="C90" s="1"/>
      <c r="D90" s="1"/>
      <c r="E90" s="1"/>
      <c r="F90" s="1"/>
      <c r="G90" s="1"/>
      <c r="H90" s="1"/>
    </row>
    <row r="91">
      <c r="A91" s="13" t="s">
        <v>45</v>
      </c>
      <c r="B91" s="1"/>
      <c r="C91" s="1" t="s">
        <v>38</v>
      </c>
      <c r="D91" s="1" t="s">
        <v>35</v>
      </c>
      <c r="E91" s="1" t="s">
        <v>6</v>
      </c>
      <c r="F91" s="1">
        <v>25.0</v>
      </c>
      <c r="G91" s="1" t="s">
        <v>47</v>
      </c>
      <c r="H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8">
        <v>49.8</v>
      </c>
      <c r="H92" s="17">
        <f t="shared" ref="H92:H93" si="37">10^-9</f>
        <v>0.000000001</v>
      </c>
    </row>
    <row r="93">
      <c r="A93" s="1" t="s">
        <v>53</v>
      </c>
      <c r="B93" s="19">
        <v>35.6</v>
      </c>
      <c r="C93" s="19">
        <v>35.7</v>
      </c>
      <c r="D93" s="19">
        <v>36.0</v>
      </c>
      <c r="E93" s="1"/>
      <c r="F93" s="1" t="s">
        <v>54</v>
      </c>
      <c r="G93" s="18">
        <v>0.32</v>
      </c>
      <c r="H93" s="17">
        <f t="shared" si="37"/>
        <v>0.000000001</v>
      </c>
    </row>
    <row r="94">
      <c r="A94" s="1" t="s">
        <v>55</v>
      </c>
      <c r="B94" s="19">
        <v>35.5</v>
      </c>
      <c r="C94" s="19">
        <v>37.6</v>
      </c>
      <c r="D94" s="19">
        <v>36.8</v>
      </c>
      <c r="E94" s="1"/>
      <c r="F94" s="1" t="s">
        <v>56</v>
      </c>
      <c r="G94" s="18" t="s">
        <v>56</v>
      </c>
    </row>
    <row r="95">
      <c r="A95" s="1" t="s">
        <v>57</v>
      </c>
      <c r="B95" s="19">
        <v>35.4</v>
      </c>
      <c r="C95" s="19">
        <v>35.4</v>
      </c>
      <c r="D95" s="19">
        <v>35.8</v>
      </c>
      <c r="E95" s="6"/>
      <c r="F95" s="6" t="s">
        <v>56</v>
      </c>
      <c r="G95" s="6" t="s">
        <v>56</v>
      </c>
    </row>
    <row r="96">
      <c r="A96" s="13" t="s">
        <v>58</v>
      </c>
      <c r="B96" s="20">
        <v>1.9</v>
      </c>
      <c r="C96" s="20">
        <v>1.6</v>
      </c>
      <c r="D96" s="20">
        <v>1.7</v>
      </c>
      <c r="E96" s="6"/>
      <c r="F96" s="6"/>
      <c r="G96" s="6"/>
      <c r="H96" s="6"/>
    </row>
    <row r="97">
      <c r="A97" s="17">
        <f>10^-9</f>
        <v>0.000000001</v>
      </c>
      <c r="B97" s="20">
        <v>1.4</v>
      </c>
      <c r="C97" s="20">
        <v>1.6</v>
      </c>
      <c r="D97" s="20">
        <v>1.6</v>
      </c>
      <c r="E97" s="6"/>
      <c r="F97" s="6"/>
      <c r="G97" s="6"/>
      <c r="H97" s="6"/>
    </row>
    <row r="98">
      <c r="A98" s="13"/>
      <c r="B98" s="20">
        <v>1.5</v>
      </c>
      <c r="C98" s="20">
        <v>1.4</v>
      </c>
      <c r="D98" s="20">
        <v>1.5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D101" si="38">(B93*$A$32 - B96*$A$37) / ($G$92*$H$32 - $G$93* $H$33)</f>
        <v>0.681083266</v>
      </c>
      <c r="C101" s="21">
        <f t="shared" si="38"/>
        <v>0.6891673403</v>
      </c>
      <c r="D101" s="21">
        <f t="shared" si="38"/>
        <v>0.6932093775</v>
      </c>
      <c r="E101" s="5">
        <f t="shared" ref="E101:E103" si="40">AVERAGE(B101:D101)</f>
        <v>0.6878199946</v>
      </c>
      <c r="F101" s="5">
        <f>AVERAGE(B101:D103)</f>
        <v>0.6952303961</v>
      </c>
      <c r="G101" s="5">
        <f>MIN(B101:D103)</f>
        <v>0.681083266</v>
      </c>
    </row>
    <row r="102">
      <c r="A102" s="1" t="s">
        <v>50</v>
      </c>
      <c r="B102" s="21">
        <f t="shared" ref="B102:D102" si="39">(B94*$A$32 - B97*$A$37) / ($G$92*$H$32 - $G$93* $H$33)</f>
        <v>0.6891673403</v>
      </c>
      <c r="C102" s="21">
        <f t="shared" si="39"/>
        <v>0.7275666936</v>
      </c>
      <c r="D102" s="21">
        <f t="shared" si="39"/>
        <v>0.7113985449</v>
      </c>
      <c r="E102" s="22">
        <f t="shared" si="40"/>
        <v>0.7093775263</v>
      </c>
      <c r="F102" s="1" t="s">
        <v>61</v>
      </c>
      <c r="G102" s="1" t="s">
        <v>4</v>
      </c>
    </row>
    <row r="103">
      <c r="A103" s="1" t="s">
        <v>57</v>
      </c>
      <c r="B103" s="21">
        <f t="shared" ref="B103:D103" si="41">(B95*$A$32 - B98*$A$37) / ($G$92*$H$32 - $G$93* $H$33)</f>
        <v>0.6851253032</v>
      </c>
      <c r="C103" s="21">
        <f t="shared" si="41"/>
        <v>0.6871463217</v>
      </c>
      <c r="D103" s="21">
        <f t="shared" si="41"/>
        <v>0.6932093775</v>
      </c>
      <c r="E103" s="22">
        <f t="shared" si="40"/>
        <v>0.6884936675</v>
      </c>
      <c r="F103" s="5">
        <f>STDEV(B101:D103)</f>
        <v>0.01481697484</v>
      </c>
      <c r="G103" s="5">
        <f>Max(B101:D103)</f>
        <v>0.7275666936</v>
      </c>
    </row>
    <row r="104">
      <c r="A104" s="1" t="s">
        <v>62</v>
      </c>
      <c r="B104" s="5">
        <f t="shared" ref="B104:D104" si="42">AVERAGE(B101:B103)</f>
        <v>0.6851253032</v>
      </c>
      <c r="C104" s="5">
        <f t="shared" si="42"/>
        <v>0.7012934519</v>
      </c>
      <c r="D104" s="5">
        <f t="shared" si="42"/>
        <v>0.6992724333</v>
      </c>
    </row>
    <row r="106">
      <c r="A106" s="13" t="s">
        <v>45</v>
      </c>
      <c r="B106" s="1"/>
      <c r="C106" s="1" t="s">
        <v>38</v>
      </c>
      <c r="D106" s="1" t="s">
        <v>46</v>
      </c>
      <c r="E106" s="1"/>
      <c r="F106" s="1"/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8">
        <v>142.7</v>
      </c>
      <c r="H107" s="17">
        <f t="shared" ref="H107:H108" si="43">10^-9</f>
        <v>0.000000001</v>
      </c>
    </row>
    <row r="108">
      <c r="A108" s="1" t="s">
        <v>53</v>
      </c>
      <c r="B108" s="19">
        <v>71.9</v>
      </c>
      <c r="C108" s="19">
        <v>76.2</v>
      </c>
      <c r="D108" s="19">
        <v>71.6</v>
      </c>
      <c r="E108" s="1"/>
      <c r="F108" s="1" t="s">
        <v>54</v>
      </c>
      <c r="G108" s="18">
        <v>0.35</v>
      </c>
      <c r="H108" s="17">
        <f t="shared" si="43"/>
        <v>0.000000001</v>
      </c>
    </row>
    <row r="109">
      <c r="A109" s="1" t="s">
        <v>55</v>
      </c>
      <c r="B109" s="19">
        <v>73.3</v>
      </c>
      <c r="C109" s="19">
        <v>75.7</v>
      </c>
      <c r="D109" s="19">
        <v>72.0</v>
      </c>
      <c r="E109" s="1"/>
      <c r="F109" s="1" t="s">
        <v>56</v>
      </c>
      <c r="G109" s="18" t="s">
        <v>56</v>
      </c>
    </row>
    <row r="110">
      <c r="A110" s="1" t="s">
        <v>57</v>
      </c>
      <c r="B110" s="19">
        <v>71.1</v>
      </c>
      <c r="C110" s="19">
        <v>71.4</v>
      </c>
      <c r="D110" s="19">
        <v>73.0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1.2</v>
      </c>
      <c r="C111" s="20">
        <v>1.3</v>
      </c>
      <c r="D111" s="20">
        <v>1.3</v>
      </c>
      <c r="E111" s="6"/>
      <c r="F111" s="6"/>
      <c r="G111" s="6"/>
      <c r="H111" s="6"/>
    </row>
    <row r="112">
      <c r="A112" s="17">
        <f>10^-9</f>
        <v>0.000000001</v>
      </c>
      <c r="B112" s="20">
        <v>1.3</v>
      </c>
      <c r="C112" s="20">
        <v>1.4</v>
      </c>
      <c r="D112" s="20">
        <v>1.4</v>
      </c>
      <c r="E112" s="6"/>
      <c r="F112" s="6"/>
      <c r="G112" s="6"/>
      <c r="H112" s="6"/>
    </row>
    <row r="113">
      <c r="A113" s="13"/>
      <c r="B113" s="20">
        <v>1.6</v>
      </c>
      <c r="C113" s="20">
        <v>1.7</v>
      </c>
      <c r="D113" s="20">
        <v>1.5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D116" si="44">(B108*$A$32 - B111*$A$37) / ($G$107*$H$32 - $G$108* $H$33)</f>
        <v>0.4966631542</v>
      </c>
      <c r="C116" s="21">
        <f t="shared" si="44"/>
        <v>0.526167896</v>
      </c>
      <c r="D116" s="21">
        <f t="shared" si="44"/>
        <v>0.4938531788</v>
      </c>
      <c r="E116" s="5">
        <f t="shared" ref="E116:E118" si="46">AVERAGE(B116:D116)</f>
        <v>0.5055614097</v>
      </c>
      <c r="F116" s="5">
        <f>AVERAGE(B116:D118)</f>
        <v>0.502283105</v>
      </c>
      <c r="G116" s="5">
        <f>MIN(B116:D118)</f>
        <v>0.488233228</v>
      </c>
    </row>
    <row r="117">
      <c r="A117" s="1" t="s">
        <v>50</v>
      </c>
      <c r="B117" s="21">
        <f t="shared" ref="B117:D117" si="45">(B109*$A$32 - B112*$A$37) / ($G$107*$H$32 - $G$108* $H$33)</f>
        <v>0.5057955743</v>
      </c>
      <c r="C117" s="21">
        <f t="shared" si="45"/>
        <v>0.5219529329</v>
      </c>
      <c r="D117" s="21">
        <f t="shared" si="45"/>
        <v>0.4959606603</v>
      </c>
      <c r="E117" s="22">
        <f t="shared" si="46"/>
        <v>0.5079030558</v>
      </c>
      <c r="F117" s="1" t="s">
        <v>61</v>
      </c>
      <c r="G117" s="1" t="s">
        <v>4</v>
      </c>
    </row>
    <row r="118">
      <c r="A118" s="1" t="s">
        <v>57</v>
      </c>
      <c r="B118" s="21">
        <f t="shared" ref="B118:D118" si="47">(B110*$A$32 - B113*$A$37) / ($G$107*$H$32 - $G$108* $H$33)</f>
        <v>0.488233228</v>
      </c>
      <c r="C118" s="21">
        <f t="shared" si="47"/>
        <v>0.4896382157</v>
      </c>
      <c r="D118" s="21">
        <f t="shared" si="47"/>
        <v>0.502283105</v>
      </c>
      <c r="E118" s="22">
        <f t="shared" si="46"/>
        <v>0.4933848495</v>
      </c>
      <c r="F118" s="5">
        <f>STDEV(B116:D118)</f>
        <v>0.01355376283</v>
      </c>
      <c r="G118" s="5">
        <f>Max(B116:D118)</f>
        <v>0.526167896</v>
      </c>
    </row>
    <row r="119">
      <c r="A119" s="1" t="s">
        <v>62</v>
      </c>
      <c r="B119" s="5">
        <f t="shared" ref="B119:D119" si="48">AVERAGE(B116:B118)</f>
        <v>0.4968973188</v>
      </c>
      <c r="C119" s="5">
        <f t="shared" si="48"/>
        <v>0.5125863482</v>
      </c>
      <c r="D119" s="5">
        <f t="shared" si="48"/>
        <v>0.4973656481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0.5895522388</v>
      </c>
      <c r="F123" s="6">
        <f>F1</f>
        <v>23</v>
      </c>
    </row>
    <row r="124">
      <c r="A124" s="1" t="str">
        <f>D16</f>
        <v>350nm</v>
      </c>
      <c r="B124" s="5">
        <f>F26</f>
        <v>0.5223880597</v>
      </c>
      <c r="F124" s="6">
        <f>F16</f>
        <v>25</v>
      </c>
    </row>
    <row r="125">
      <c r="A125" s="1" t="str">
        <f>D31</f>
        <v>375nm</v>
      </c>
      <c r="B125" s="5">
        <f>F41</f>
        <v>0.6526806527</v>
      </c>
      <c r="C125" s="5">
        <f t="shared" ref="C125:D125" si="49">F43</f>
        <v>0.04787784594</v>
      </c>
      <c r="D125" s="5">
        <f t="shared" si="49"/>
        <v>0.6993006993</v>
      </c>
      <c r="E125" s="5">
        <f>G41</f>
        <v>0.5944055944</v>
      </c>
      <c r="F125" s="6">
        <v>25.0</v>
      </c>
    </row>
    <row r="126">
      <c r="A126" s="1" t="str">
        <f>D46</f>
        <v>400nm</v>
      </c>
      <c r="B126" s="5">
        <f>F56</f>
        <v>0.6846780163</v>
      </c>
      <c r="F126" s="6">
        <f>F46</f>
        <v>23</v>
      </c>
    </row>
    <row r="127">
      <c r="A127" s="1" t="str">
        <f>D61</f>
        <v>400nm</v>
      </c>
      <c r="B127" s="5">
        <f>F71</f>
        <v>0.7490747594</v>
      </c>
      <c r="F127" s="6">
        <f>F61</f>
        <v>25</v>
      </c>
    </row>
    <row r="128">
      <c r="A128" s="1" t="str">
        <f>D76</f>
        <v>425nm</v>
      </c>
      <c r="B128" s="5">
        <f>F86</f>
        <v>0.6111913357</v>
      </c>
      <c r="F128" s="6">
        <f>F76</f>
        <v>23</v>
      </c>
    </row>
    <row r="129">
      <c r="A129" s="1" t="str">
        <f>D91</f>
        <v>425nm</v>
      </c>
      <c r="B129" s="5">
        <f>F101</f>
        <v>0.6952303961</v>
      </c>
      <c r="C129" s="5">
        <f t="shared" ref="C129:D129" si="50">F103</f>
        <v>0.01481697484</v>
      </c>
      <c r="D129" s="5">
        <f t="shared" si="50"/>
        <v>0.7275666936</v>
      </c>
      <c r="E129" s="5">
        <f>G101</f>
        <v>0.681083266</v>
      </c>
      <c r="F129" s="6">
        <v>25.0</v>
      </c>
    </row>
    <row r="130">
      <c r="A130" s="1" t="str">
        <f>D106</f>
        <v>475nm</v>
      </c>
      <c r="B130" s="5">
        <f>F116</f>
        <v>0.502283105</v>
      </c>
      <c r="C130" s="5">
        <f t="shared" ref="C130:D130" si="51">F118</f>
        <v>0.01355376283</v>
      </c>
      <c r="D130" s="5">
        <f t="shared" si="51"/>
        <v>0.526167896</v>
      </c>
      <c r="E130" s="5">
        <f>G116</f>
        <v>0.488233228</v>
      </c>
      <c r="F130" s="6">
        <v>25.0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25" t="s">
        <v>45</v>
      </c>
      <c r="B1" s="26"/>
      <c r="C1" s="26" t="s">
        <v>38</v>
      </c>
      <c r="D1" s="27" t="s">
        <v>36</v>
      </c>
      <c r="E1" s="27" t="s">
        <v>6</v>
      </c>
      <c r="F1" s="27">
        <v>23.0</v>
      </c>
      <c r="G1" s="26" t="s">
        <v>47</v>
      </c>
      <c r="H1" s="26" t="s">
        <v>48</v>
      </c>
    </row>
    <row r="2">
      <c r="A2" s="28">
        <f>10^-9</f>
        <v>0.000000001</v>
      </c>
      <c r="B2" s="29" t="s">
        <v>49</v>
      </c>
      <c r="C2" s="29" t="s">
        <v>50</v>
      </c>
      <c r="D2" s="29" t="s">
        <v>51</v>
      </c>
      <c r="E2" s="30"/>
      <c r="F2" s="26" t="s">
        <v>52</v>
      </c>
      <c r="G2" s="31">
        <v>1.7</v>
      </c>
      <c r="H2" s="28">
        <f t="shared" ref="H2:H3" si="1">10^-9</f>
        <v>0.000000001</v>
      </c>
    </row>
    <row r="3">
      <c r="A3" s="32" t="s">
        <v>53</v>
      </c>
      <c r="B3" s="34">
        <v>1.0</v>
      </c>
      <c r="C3" s="34">
        <v>0.97</v>
      </c>
      <c r="D3" s="34">
        <v>0.85</v>
      </c>
      <c r="E3" s="30"/>
      <c r="F3" s="26" t="s">
        <v>54</v>
      </c>
      <c r="G3" s="31">
        <v>0.2</v>
      </c>
      <c r="H3" s="28">
        <f t="shared" si="1"/>
        <v>0.000000001</v>
      </c>
    </row>
    <row r="4">
      <c r="A4" s="32" t="s">
        <v>55</v>
      </c>
      <c r="B4" s="34">
        <v>0.94</v>
      </c>
      <c r="C4" s="34">
        <v>0.9</v>
      </c>
      <c r="D4" s="34">
        <v>0.9</v>
      </c>
      <c r="E4" s="30"/>
      <c r="F4" s="30" t="s">
        <v>56</v>
      </c>
      <c r="G4" s="30" t="s">
        <v>56</v>
      </c>
      <c r="H4" s="30"/>
    </row>
    <row r="5">
      <c r="A5" s="32" t="s">
        <v>57</v>
      </c>
      <c r="B5" s="34">
        <v>1.01</v>
      </c>
      <c r="C5" s="34">
        <v>0.86</v>
      </c>
      <c r="D5" s="34">
        <v>0.88</v>
      </c>
      <c r="E5" s="30"/>
      <c r="F5" s="30" t="s">
        <v>56</v>
      </c>
      <c r="G5" s="30" t="s">
        <v>56</v>
      </c>
      <c r="H5" s="30"/>
    </row>
    <row r="6">
      <c r="A6" s="35" t="s">
        <v>58</v>
      </c>
      <c r="B6" s="38">
        <v>0.06</v>
      </c>
      <c r="C6" s="38">
        <v>0.08</v>
      </c>
      <c r="D6" s="38">
        <v>0.05</v>
      </c>
      <c r="E6" s="30"/>
      <c r="F6" s="30"/>
      <c r="G6" s="30"/>
      <c r="H6" s="30"/>
    </row>
    <row r="7">
      <c r="A7" s="37">
        <f>10^-9</f>
        <v>0.000000001</v>
      </c>
      <c r="B7" s="38">
        <v>0.07</v>
      </c>
      <c r="C7" s="38">
        <v>0.06</v>
      </c>
      <c r="D7" s="38">
        <v>0.04</v>
      </c>
      <c r="E7" s="30"/>
      <c r="F7" s="30"/>
      <c r="G7" s="30"/>
      <c r="H7" s="30"/>
    </row>
    <row r="8">
      <c r="A8" s="35"/>
      <c r="B8" s="38">
        <v>0.07</v>
      </c>
      <c r="C8" s="38">
        <v>0.06</v>
      </c>
      <c r="D8" s="38">
        <v>0.04</v>
      </c>
      <c r="E8" s="30"/>
      <c r="F8" s="30"/>
      <c r="G8" s="30"/>
      <c r="H8" s="30"/>
    </row>
    <row r="9">
      <c r="A9" s="25" t="s">
        <v>44</v>
      </c>
      <c r="B9" s="30"/>
      <c r="C9" s="30"/>
      <c r="D9" s="30"/>
      <c r="E9" s="30"/>
      <c r="F9" s="30" t="s">
        <v>56</v>
      </c>
      <c r="G9" s="30" t="s">
        <v>56</v>
      </c>
      <c r="H9" s="30" t="s">
        <v>56</v>
      </c>
    </row>
    <row r="10">
      <c r="A10" s="30"/>
      <c r="B10" s="29" t="s">
        <v>49</v>
      </c>
      <c r="C10" s="29" t="s">
        <v>50</v>
      </c>
      <c r="D10" s="29" t="s">
        <v>51</v>
      </c>
      <c r="E10" s="26" t="s">
        <v>59</v>
      </c>
      <c r="F10" s="26" t="s">
        <v>60</v>
      </c>
      <c r="G10" s="26" t="s">
        <v>5</v>
      </c>
      <c r="H10" s="30"/>
    </row>
    <row r="11">
      <c r="A11" s="32" t="s">
        <v>53</v>
      </c>
      <c r="B11" s="41">
        <f t="shared" ref="B11:D11" si="2">(B3*$A$2 - B6*$A$7) / ($G$2*$H$2 - $G$3* $H$3)</f>
        <v>0.6266666667</v>
      </c>
      <c r="C11" s="41">
        <f t="shared" si="2"/>
        <v>0.5933333333</v>
      </c>
      <c r="D11" s="41">
        <f t="shared" si="2"/>
        <v>0.5333333333</v>
      </c>
      <c r="E11" s="40">
        <f t="shared" ref="E11:E13" si="4">AVERAGE(B11:D11)</f>
        <v>0.5844444444</v>
      </c>
      <c r="F11" s="40">
        <f>AVERAGE(B11:D13)</f>
        <v>0.5762962963</v>
      </c>
      <c r="G11" s="40">
        <f>MIN(B11:D13)</f>
        <v>0.5333333333</v>
      </c>
      <c r="H11" s="30"/>
    </row>
    <row r="12">
      <c r="A12" s="32" t="s">
        <v>50</v>
      </c>
      <c r="B12" s="41">
        <f t="shared" ref="B12:D12" si="3">(B4*$A$2 - B7*$A$7) / ($G$2*$H$2 - $G$3* $H$3)</f>
        <v>0.58</v>
      </c>
      <c r="C12" s="41">
        <f t="shared" si="3"/>
        <v>0.56</v>
      </c>
      <c r="D12" s="41">
        <f t="shared" si="3"/>
        <v>0.5733333333</v>
      </c>
      <c r="E12" s="40">
        <f t="shared" si="4"/>
        <v>0.5711111111</v>
      </c>
      <c r="F12" s="26" t="s">
        <v>61</v>
      </c>
      <c r="G12" s="26" t="s">
        <v>4</v>
      </c>
      <c r="H12" s="30"/>
    </row>
    <row r="13">
      <c r="A13" s="32" t="s">
        <v>57</v>
      </c>
      <c r="B13" s="41">
        <f t="shared" ref="B13:D13" si="5">(B5*$A$2 - B8*$A$7) / ($G$2*$H$2 - $G$3* $H$3)</f>
        <v>0.6266666667</v>
      </c>
      <c r="C13" s="41">
        <f t="shared" si="5"/>
        <v>0.5333333333</v>
      </c>
      <c r="D13" s="41">
        <f t="shared" si="5"/>
        <v>0.56</v>
      </c>
      <c r="E13" s="40">
        <f t="shared" si="4"/>
        <v>0.5733333333</v>
      </c>
      <c r="F13" s="40">
        <f>STDEV(B11:D13)</f>
        <v>0.03465883102</v>
      </c>
      <c r="G13" s="40">
        <f>Max(B11:D13)</f>
        <v>0.6266666667</v>
      </c>
      <c r="H13" s="30"/>
    </row>
    <row r="14">
      <c r="A14" s="26" t="s">
        <v>62</v>
      </c>
      <c r="B14" s="40">
        <f t="shared" ref="B14:D14" si="6">AVERAGE(B11:B13)</f>
        <v>0.6111111111</v>
      </c>
      <c r="C14" s="40">
        <f t="shared" si="6"/>
        <v>0.5622222222</v>
      </c>
      <c r="D14" s="40">
        <f t="shared" si="6"/>
        <v>0.5555555556</v>
      </c>
      <c r="E14" s="30"/>
      <c r="F14" s="30"/>
      <c r="G14" s="30"/>
      <c r="H14" s="30"/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25" t="s">
        <v>45</v>
      </c>
      <c r="B16" s="26"/>
      <c r="C16" s="26" t="s">
        <v>38</v>
      </c>
      <c r="D16" s="27" t="s">
        <v>36</v>
      </c>
      <c r="E16" s="27" t="s">
        <v>6</v>
      </c>
      <c r="F16" s="27">
        <v>25.0</v>
      </c>
      <c r="G16" s="26" t="s">
        <v>47</v>
      </c>
      <c r="H16" s="26" t="s">
        <v>48</v>
      </c>
    </row>
    <row r="17">
      <c r="A17" s="28">
        <f>10^-9</f>
        <v>0.000000001</v>
      </c>
      <c r="B17" s="29" t="s">
        <v>49</v>
      </c>
      <c r="C17" s="29" t="s">
        <v>50</v>
      </c>
      <c r="D17" s="29" t="s">
        <v>51</v>
      </c>
      <c r="E17" s="30"/>
      <c r="F17" s="26" t="s">
        <v>52</v>
      </c>
      <c r="G17" s="31">
        <v>1.7</v>
      </c>
      <c r="H17" s="28">
        <f t="shared" ref="H17:H18" si="7">10^-9</f>
        <v>0.000000001</v>
      </c>
    </row>
    <row r="18">
      <c r="A18" s="32" t="s">
        <v>53</v>
      </c>
      <c r="B18" s="34">
        <v>0.93</v>
      </c>
      <c r="C18" s="34">
        <v>0.88</v>
      </c>
      <c r="D18" s="34">
        <v>0.73</v>
      </c>
      <c r="E18" s="30"/>
      <c r="F18" s="26" t="s">
        <v>54</v>
      </c>
      <c r="G18" s="31">
        <v>0.2</v>
      </c>
      <c r="H18" s="28">
        <f t="shared" si="7"/>
        <v>0.000000001</v>
      </c>
    </row>
    <row r="19">
      <c r="A19" s="32" t="s">
        <v>55</v>
      </c>
      <c r="B19" s="34">
        <v>0.82</v>
      </c>
      <c r="C19" s="34">
        <v>0.77</v>
      </c>
      <c r="D19" s="34">
        <v>0.83</v>
      </c>
      <c r="E19" s="30"/>
      <c r="F19" s="44"/>
      <c r="G19" s="30" t="s">
        <v>56</v>
      </c>
      <c r="H19" s="30"/>
    </row>
    <row r="20">
      <c r="A20" s="32" t="s">
        <v>57</v>
      </c>
      <c r="B20" s="34">
        <v>0.98</v>
      </c>
      <c r="C20" s="34">
        <v>0.76</v>
      </c>
      <c r="D20" s="34">
        <v>0.75</v>
      </c>
      <c r="E20" s="30"/>
      <c r="F20" s="44"/>
      <c r="G20" s="30" t="s">
        <v>56</v>
      </c>
      <c r="H20" s="30"/>
    </row>
    <row r="21">
      <c r="A21" s="35" t="s">
        <v>58</v>
      </c>
      <c r="B21" s="38">
        <v>0.06</v>
      </c>
      <c r="C21" s="38">
        <v>0.05</v>
      </c>
      <c r="D21" s="38">
        <v>0.05</v>
      </c>
      <c r="E21" s="30"/>
      <c r="F21" s="30"/>
      <c r="G21" s="30"/>
      <c r="H21" s="30"/>
    </row>
    <row r="22">
      <c r="A22" s="37">
        <f>10^-9</f>
        <v>0.000000001</v>
      </c>
      <c r="B22" s="38">
        <v>0.06</v>
      </c>
      <c r="C22" s="38">
        <v>0.06</v>
      </c>
      <c r="D22" s="38">
        <v>0.06</v>
      </c>
      <c r="E22" s="30"/>
      <c r="F22" s="30"/>
      <c r="G22" s="30"/>
      <c r="H22" s="30"/>
    </row>
    <row r="23">
      <c r="A23" s="35"/>
      <c r="B23" s="38">
        <v>0.08</v>
      </c>
      <c r="C23" s="38">
        <v>0.05</v>
      </c>
      <c r="D23" s="38">
        <v>0.05</v>
      </c>
      <c r="E23" s="30"/>
      <c r="F23" s="30"/>
      <c r="G23" s="30"/>
      <c r="H23" s="30"/>
    </row>
    <row r="24">
      <c r="A24" s="25" t="s">
        <v>44</v>
      </c>
      <c r="B24" s="30"/>
      <c r="C24" s="30"/>
      <c r="D24" s="30"/>
      <c r="E24" s="30"/>
      <c r="F24" s="30" t="s">
        <v>56</v>
      </c>
      <c r="G24" s="30" t="s">
        <v>56</v>
      </c>
      <c r="H24" s="30" t="s">
        <v>56</v>
      </c>
    </row>
    <row r="25">
      <c r="A25" s="30"/>
      <c r="B25" s="29" t="s">
        <v>49</v>
      </c>
      <c r="C25" s="29" t="s">
        <v>50</v>
      </c>
      <c r="D25" s="29" t="s">
        <v>51</v>
      </c>
      <c r="E25" s="26" t="s">
        <v>59</v>
      </c>
      <c r="F25" s="26" t="s">
        <v>60</v>
      </c>
      <c r="G25" s="26" t="s">
        <v>5</v>
      </c>
      <c r="H25" s="30"/>
    </row>
    <row r="26">
      <c r="A26" s="32" t="s">
        <v>53</v>
      </c>
      <c r="B26" s="41">
        <f t="shared" ref="B26:D26" si="8">(B18*$A$2 - B21*$A$7) / ($G$17*$H$2 - $G$18* $H$3)</f>
        <v>0.58</v>
      </c>
      <c r="C26" s="41">
        <f t="shared" si="8"/>
        <v>0.5533333333</v>
      </c>
      <c r="D26" s="41">
        <f t="shared" si="8"/>
        <v>0.4533333333</v>
      </c>
      <c r="E26" s="40">
        <f t="shared" ref="E26:E28" si="10">AVERAGE(B26:D26)</f>
        <v>0.5288888889</v>
      </c>
      <c r="F26" s="40">
        <f>C27</f>
        <v>0.4733333333</v>
      </c>
      <c r="G26" s="40">
        <f>MIN(B26:D28)</f>
        <v>0.4533333333</v>
      </c>
      <c r="H26" s="30"/>
    </row>
    <row r="27">
      <c r="A27" s="32" t="s">
        <v>50</v>
      </c>
      <c r="B27" s="41">
        <f t="shared" ref="B27:D27" si="9">(B19*$A$2 - B22*$A$7) / ($G$17*$H$2 - $G$18* $H$3)</f>
        <v>0.5066666667</v>
      </c>
      <c r="C27" s="41">
        <f t="shared" si="9"/>
        <v>0.4733333333</v>
      </c>
      <c r="D27" s="41">
        <f t="shared" si="9"/>
        <v>0.5133333333</v>
      </c>
      <c r="E27" s="40">
        <f t="shared" si="10"/>
        <v>0.4977777778</v>
      </c>
      <c r="F27" s="26" t="s">
        <v>61</v>
      </c>
      <c r="G27" s="26" t="s">
        <v>4</v>
      </c>
      <c r="H27" s="30"/>
    </row>
    <row r="28">
      <c r="A28" s="32" t="s">
        <v>57</v>
      </c>
      <c r="B28" s="41">
        <f t="shared" ref="B28:D28" si="11">(B20*$A$2 - B23*$A$7) / ($G$17*$H$2 - $G$18* $H$3)</f>
        <v>0.6</v>
      </c>
      <c r="C28" s="41">
        <f t="shared" si="11"/>
        <v>0.4733333333</v>
      </c>
      <c r="D28" s="41">
        <f t="shared" si="11"/>
        <v>0.4666666667</v>
      </c>
      <c r="E28" s="40">
        <f t="shared" si="10"/>
        <v>0.5133333333</v>
      </c>
      <c r="F28" s="40">
        <f>STDEV(B26:D28)</f>
        <v>0.0531245915</v>
      </c>
      <c r="G28" s="40">
        <f>Max(B26:D28)</f>
        <v>0.6</v>
      </c>
      <c r="H28" s="30"/>
    </row>
    <row r="29">
      <c r="A29" s="26" t="s">
        <v>62</v>
      </c>
      <c r="B29" s="40">
        <f t="shared" ref="B29:D29" si="12">AVERAGE(B26:B28)</f>
        <v>0.5622222222</v>
      </c>
      <c r="C29" s="40">
        <f t="shared" si="12"/>
        <v>0.5</v>
      </c>
      <c r="D29" s="40">
        <f t="shared" si="12"/>
        <v>0.4777777778</v>
      </c>
      <c r="E29" s="30"/>
      <c r="F29" s="30"/>
      <c r="G29" s="30"/>
      <c r="H29" s="30"/>
    </row>
    <row r="30">
      <c r="A30" s="30"/>
      <c r="B30" s="30"/>
      <c r="C30" s="30"/>
      <c r="D30" s="30"/>
      <c r="E30" s="30"/>
      <c r="F30" s="30"/>
      <c r="G30" s="30"/>
      <c r="H30" s="30"/>
    </row>
    <row r="31">
      <c r="A31" s="25" t="s">
        <v>45</v>
      </c>
      <c r="B31" s="26"/>
      <c r="C31" s="26" t="s">
        <v>38</v>
      </c>
      <c r="D31" s="27" t="s">
        <v>37</v>
      </c>
      <c r="E31" s="27" t="s">
        <v>6</v>
      </c>
      <c r="F31" s="27">
        <v>23.0</v>
      </c>
      <c r="G31" s="26" t="s">
        <v>47</v>
      </c>
      <c r="H31" s="26" t="s">
        <v>48</v>
      </c>
    </row>
    <row r="32">
      <c r="A32" s="28">
        <f>10^-9</f>
        <v>0.000000001</v>
      </c>
      <c r="B32" s="29" t="s">
        <v>49</v>
      </c>
      <c r="C32" s="29" t="s">
        <v>50</v>
      </c>
      <c r="D32" s="29" t="s">
        <v>51</v>
      </c>
      <c r="E32" s="30"/>
      <c r="F32" s="26" t="s">
        <v>52</v>
      </c>
      <c r="G32" s="44">
        <v>30.3</v>
      </c>
      <c r="H32" s="31">
        <v>29.1</v>
      </c>
      <c r="I32" s="6">
        <v>30.4</v>
      </c>
      <c r="J32" s="28">
        <f t="shared" ref="J32:J33" si="13">10^-9</f>
        <v>0.000000001</v>
      </c>
    </row>
    <row r="33">
      <c r="A33" s="32" t="s">
        <v>53</v>
      </c>
      <c r="B33" s="34">
        <v>21.2</v>
      </c>
      <c r="C33" s="34">
        <v>21.1</v>
      </c>
      <c r="D33" s="34">
        <v>22.2</v>
      </c>
      <c r="E33" s="30"/>
      <c r="F33" s="26" t="s">
        <v>54</v>
      </c>
      <c r="G33" s="44">
        <v>0.2</v>
      </c>
      <c r="H33" s="31">
        <v>0.25</v>
      </c>
      <c r="I33" s="6">
        <v>0.15</v>
      </c>
      <c r="J33" s="28">
        <f t="shared" si="13"/>
        <v>0.000000001</v>
      </c>
    </row>
    <row r="34">
      <c r="A34" s="32" t="s">
        <v>55</v>
      </c>
      <c r="B34" s="34">
        <v>21.8</v>
      </c>
      <c r="C34" s="34">
        <v>22.0</v>
      </c>
      <c r="D34" s="34">
        <v>22.0</v>
      </c>
      <c r="E34" s="30"/>
      <c r="G34" s="30"/>
      <c r="H34" s="30"/>
    </row>
    <row r="35">
      <c r="A35" s="32" t="s">
        <v>57</v>
      </c>
      <c r="B35" s="34">
        <v>21.3</v>
      </c>
      <c r="C35" s="34">
        <v>22.4</v>
      </c>
      <c r="D35" s="34">
        <v>22.6</v>
      </c>
      <c r="E35" s="30"/>
      <c r="G35" s="30" t="s">
        <v>56</v>
      </c>
      <c r="H35" s="30"/>
    </row>
    <row r="36">
      <c r="A36" s="35" t="s">
        <v>58</v>
      </c>
      <c r="B36" s="38">
        <v>0.04</v>
      </c>
      <c r="C36" s="38">
        <v>0.05</v>
      </c>
      <c r="D36" s="38">
        <v>0.05</v>
      </c>
      <c r="E36" s="30"/>
      <c r="F36" s="30"/>
      <c r="G36" s="30"/>
      <c r="H36" s="30"/>
    </row>
    <row r="37">
      <c r="A37" s="37">
        <f>10^-9</f>
        <v>0.000000001</v>
      </c>
      <c r="B37" s="38">
        <v>0.05</v>
      </c>
      <c r="C37" s="38">
        <v>0.05</v>
      </c>
      <c r="D37" s="38">
        <v>0.03</v>
      </c>
      <c r="E37" s="30"/>
      <c r="F37" s="30"/>
      <c r="G37" s="30"/>
      <c r="H37" s="30"/>
    </row>
    <row r="38">
      <c r="A38" s="35"/>
      <c r="B38" s="38">
        <v>0.07</v>
      </c>
      <c r="C38" s="38">
        <v>0.05</v>
      </c>
      <c r="D38" s="38">
        <v>0.06</v>
      </c>
      <c r="E38" s="30"/>
      <c r="F38" s="30"/>
      <c r="G38" s="30"/>
      <c r="H38" s="30"/>
    </row>
    <row r="39">
      <c r="A39" s="25" t="s">
        <v>44</v>
      </c>
      <c r="B39" s="30"/>
      <c r="C39" s="30"/>
      <c r="D39" s="30"/>
      <c r="E39" s="30"/>
      <c r="F39" s="30" t="s">
        <v>56</v>
      </c>
      <c r="G39" s="30" t="s">
        <v>56</v>
      </c>
      <c r="H39" s="30" t="s">
        <v>56</v>
      </c>
    </row>
    <row r="40">
      <c r="A40" s="30"/>
      <c r="B40" s="29" t="s">
        <v>49</v>
      </c>
      <c r="C40" s="29" t="s">
        <v>50</v>
      </c>
      <c r="D40" s="29" t="s">
        <v>51</v>
      </c>
      <c r="E40" s="26" t="s">
        <v>59</v>
      </c>
      <c r="F40" s="26" t="s">
        <v>60</v>
      </c>
      <c r="G40" s="26" t="s">
        <v>5</v>
      </c>
      <c r="H40" s="30"/>
    </row>
    <row r="41">
      <c r="A41" s="32" t="s">
        <v>53</v>
      </c>
      <c r="B41" s="41">
        <f t="shared" ref="B41:B43" si="14">(B33*$A$2 - B36*$A$7) / ($G$32*$H$2 - $G$33* $H$3)</f>
        <v>0.7029900332</v>
      </c>
      <c r="C41" s="41">
        <f t="shared" ref="C41:C43" si="15">(C33*$A$2 - C36*$A$7) / ($H$32*$H$2 - $H$33* $H$3)</f>
        <v>0.7296360485</v>
      </c>
      <c r="D41" s="41">
        <f t="shared" ref="D41:D43" si="16">(D33*$A$2 - D36*$A$7) / ($I$32*$H$2 - $I$33* $H$3)</f>
        <v>0.732231405</v>
      </c>
      <c r="E41" s="40">
        <f t="shared" ref="E41:E43" si="17">AVERAGE(B41:D41)</f>
        <v>0.7216191622</v>
      </c>
      <c r="F41" s="40">
        <f>AVERAGE(B41:D43)</f>
        <v>0.7332997798</v>
      </c>
      <c r="G41" s="40">
        <f>MIN(B41:D43)</f>
        <v>0.7029900332</v>
      </c>
      <c r="H41" s="30"/>
    </row>
    <row r="42">
      <c r="A42" s="32" t="s">
        <v>50</v>
      </c>
      <c r="B42" s="41">
        <f t="shared" si="14"/>
        <v>0.7225913621</v>
      </c>
      <c r="C42" s="41">
        <f t="shared" si="15"/>
        <v>0.7608318891</v>
      </c>
      <c r="D42" s="41">
        <f t="shared" si="16"/>
        <v>0.7262809917</v>
      </c>
      <c r="E42" s="40">
        <f t="shared" si="17"/>
        <v>0.736568081</v>
      </c>
      <c r="F42" s="26" t="s">
        <v>61</v>
      </c>
      <c r="G42" s="26" t="s">
        <v>4</v>
      </c>
      <c r="H42" s="30"/>
    </row>
    <row r="43">
      <c r="A43" s="32" t="s">
        <v>57</v>
      </c>
      <c r="B43" s="41">
        <f t="shared" si="14"/>
        <v>0.7053156146</v>
      </c>
      <c r="C43" s="41">
        <f t="shared" si="15"/>
        <v>0.7746967071</v>
      </c>
      <c r="D43" s="41">
        <f t="shared" si="16"/>
        <v>0.7451239669</v>
      </c>
      <c r="E43" s="40">
        <f t="shared" si="17"/>
        <v>0.7417120962</v>
      </c>
      <c r="F43" s="40">
        <f>STDEV(B41:D43)</f>
        <v>0.02369553286</v>
      </c>
      <c r="G43" s="40">
        <f>Max(B41:D43)</f>
        <v>0.7746967071</v>
      </c>
      <c r="H43" s="30"/>
    </row>
    <row r="44">
      <c r="A44" s="26" t="s">
        <v>62</v>
      </c>
      <c r="B44" s="40">
        <f t="shared" ref="B44:D44" si="18">AVERAGE(B41:B43)</f>
        <v>0.7102990033</v>
      </c>
      <c r="C44" s="40">
        <f t="shared" si="18"/>
        <v>0.7550548816</v>
      </c>
      <c r="D44" s="40">
        <f t="shared" si="18"/>
        <v>0.7345454545</v>
      </c>
      <c r="E44" s="30"/>
      <c r="F44" s="30"/>
      <c r="G44" s="30"/>
      <c r="H44" s="30"/>
    </row>
    <row r="45">
      <c r="A45" s="30"/>
      <c r="B45" s="30"/>
      <c r="C45" s="30"/>
      <c r="D45" s="30"/>
      <c r="E45" s="30"/>
      <c r="F45" s="30"/>
      <c r="G45" s="30"/>
      <c r="H45" s="30"/>
    </row>
    <row r="46">
      <c r="A46" s="25" t="s">
        <v>45</v>
      </c>
      <c r="B46" s="26"/>
      <c r="C46" s="26" t="s">
        <v>38</v>
      </c>
      <c r="D46" s="27" t="s">
        <v>37</v>
      </c>
      <c r="E46" s="27" t="s">
        <v>6</v>
      </c>
      <c r="F46" s="27">
        <v>25.0</v>
      </c>
      <c r="G46" s="26" t="s">
        <v>47</v>
      </c>
      <c r="H46" s="26" t="s">
        <v>48</v>
      </c>
    </row>
    <row r="47">
      <c r="A47" s="28">
        <f>10^-9</f>
        <v>0.000000001</v>
      </c>
      <c r="B47" s="29" t="s">
        <v>49</v>
      </c>
      <c r="C47" s="29" t="s">
        <v>50</v>
      </c>
      <c r="D47" s="29" t="s">
        <v>51</v>
      </c>
      <c r="E47" s="30"/>
      <c r="F47" s="26" t="s">
        <v>52</v>
      </c>
      <c r="G47" s="44">
        <v>30.3</v>
      </c>
      <c r="H47" s="31">
        <v>29.1</v>
      </c>
      <c r="I47" s="6">
        <v>30.4</v>
      </c>
      <c r="J47" s="28">
        <f t="shared" ref="J47:J48" si="19">10^-9</f>
        <v>0.000000001</v>
      </c>
    </row>
    <row r="48">
      <c r="A48" s="32" t="s">
        <v>53</v>
      </c>
      <c r="B48" s="34">
        <v>22.4</v>
      </c>
      <c r="C48" s="34">
        <v>21.9</v>
      </c>
      <c r="D48" s="34">
        <v>22.8</v>
      </c>
      <c r="E48" s="30"/>
      <c r="F48" s="26" t="s">
        <v>54</v>
      </c>
      <c r="G48" s="44">
        <v>0.2</v>
      </c>
      <c r="H48" s="31">
        <v>0.25</v>
      </c>
      <c r="I48" s="6">
        <v>0.15</v>
      </c>
      <c r="J48" s="28">
        <f t="shared" si="19"/>
        <v>0.000000001</v>
      </c>
    </row>
    <row r="49">
      <c r="A49" s="32" t="s">
        <v>55</v>
      </c>
      <c r="B49" s="34">
        <v>23.2</v>
      </c>
      <c r="C49" s="34">
        <v>22.6</v>
      </c>
      <c r="D49" s="34">
        <v>22.9</v>
      </c>
      <c r="E49" s="30"/>
      <c r="F49" s="30" t="s">
        <v>56</v>
      </c>
      <c r="G49" s="30"/>
      <c r="H49" s="30"/>
    </row>
    <row r="50">
      <c r="A50" s="32" t="s">
        <v>57</v>
      </c>
      <c r="B50" s="34">
        <v>22.5</v>
      </c>
      <c r="C50" s="34">
        <v>22.7</v>
      </c>
      <c r="D50" s="34">
        <v>23.5</v>
      </c>
      <c r="E50" s="30"/>
      <c r="F50" s="30" t="s">
        <v>56</v>
      </c>
      <c r="G50" s="30" t="s">
        <v>56</v>
      </c>
      <c r="H50" s="30"/>
    </row>
    <row r="51">
      <c r="A51" s="35" t="s">
        <v>58</v>
      </c>
      <c r="B51" s="38">
        <v>0.06</v>
      </c>
      <c r="C51" s="38">
        <v>0.06</v>
      </c>
      <c r="D51" s="38">
        <v>0.08</v>
      </c>
      <c r="E51" s="30"/>
      <c r="F51" s="30"/>
      <c r="G51" s="30"/>
      <c r="H51" s="30"/>
    </row>
    <row r="52">
      <c r="A52" s="37">
        <f>10^-9</f>
        <v>0.000000001</v>
      </c>
      <c r="B52" s="38">
        <v>0.06</v>
      </c>
      <c r="C52" s="38">
        <v>0.06</v>
      </c>
      <c r="D52" s="38">
        <v>0.03</v>
      </c>
      <c r="E52" s="30"/>
      <c r="F52" s="30"/>
      <c r="G52" s="30"/>
      <c r="H52" s="30"/>
    </row>
    <row r="53">
      <c r="A53" s="35"/>
      <c r="B53" s="38">
        <v>0.07</v>
      </c>
      <c r="C53" s="38">
        <v>0.06</v>
      </c>
      <c r="D53" s="38">
        <v>0.04</v>
      </c>
      <c r="E53" s="30"/>
      <c r="F53" s="30"/>
      <c r="G53" s="30"/>
      <c r="H53" s="30"/>
    </row>
    <row r="54">
      <c r="A54" s="25" t="s">
        <v>44</v>
      </c>
      <c r="B54" s="30"/>
      <c r="C54" s="30"/>
      <c r="D54" s="30"/>
      <c r="E54" s="30"/>
      <c r="F54" s="30" t="s">
        <v>56</v>
      </c>
      <c r="G54" s="30" t="s">
        <v>56</v>
      </c>
      <c r="H54" s="30" t="s">
        <v>56</v>
      </c>
    </row>
    <row r="55">
      <c r="A55" s="30"/>
      <c r="B55" s="29" t="s">
        <v>49</v>
      </c>
      <c r="C55" s="29" t="s">
        <v>50</v>
      </c>
      <c r="D55" s="29" t="s">
        <v>51</v>
      </c>
      <c r="E55" s="26" t="s">
        <v>59</v>
      </c>
      <c r="F55" s="26" t="s">
        <v>60</v>
      </c>
      <c r="G55" s="26" t="s">
        <v>5</v>
      </c>
      <c r="H55" s="30"/>
    </row>
    <row r="56">
      <c r="A56" s="32" t="s">
        <v>53</v>
      </c>
      <c r="B56" s="41">
        <f t="shared" ref="B56:B58" si="20">(B48*$A$2 - B51*$A$7) / ($G$47*$H$2 - $G$48* $H$3)</f>
        <v>0.742192691</v>
      </c>
      <c r="C56" s="41">
        <f t="shared" ref="C56:C58" si="21">(C48*$A$2 - C51*$A$7) / ($H$47*$H$2 - $H$48* $H$3)</f>
        <v>0.7570190641</v>
      </c>
      <c r="D56" s="41">
        <f t="shared" ref="D56:D58" si="22">(D48*$A$2 - D51*$A$7) / ($I$47*$H$2 - $I$48* $H$3)</f>
        <v>0.7510743802</v>
      </c>
      <c r="E56" s="40">
        <f t="shared" ref="E56:E58" si="23">AVERAGE(B56:D56)</f>
        <v>0.7500953784</v>
      </c>
      <c r="F56" s="40">
        <f>AVERAGE(B56:D58)</f>
        <v>0.7624267853</v>
      </c>
      <c r="G56" s="40">
        <f>MIN(B56:D58)</f>
        <v>0.742192691</v>
      </c>
      <c r="H56" s="30"/>
    </row>
    <row r="57">
      <c r="A57" s="32" t="s">
        <v>50</v>
      </c>
      <c r="B57" s="41">
        <f t="shared" si="20"/>
        <v>0.7687707641</v>
      </c>
      <c r="C57" s="41">
        <f t="shared" si="21"/>
        <v>0.7812824957</v>
      </c>
      <c r="D57" s="41">
        <f t="shared" si="22"/>
        <v>0.7560330579</v>
      </c>
      <c r="E57" s="40">
        <f t="shared" si="23"/>
        <v>0.7686954392</v>
      </c>
      <c r="F57" s="26" t="s">
        <v>61</v>
      </c>
      <c r="G57" s="26" t="s">
        <v>4</v>
      </c>
      <c r="H57" s="30"/>
    </row>
    <row r="58">
      <c r="A58" s="32" t="s">
        <v>57</v>
      </c>
      <c r="B58" s="41">
        <f t="shared" si="20"/>
        <v>0.7451827243</v>
      </c>
      <c r="C58" s="41">
        <f t="shared" si="21"/>
        <v>0.7847487002</v>
      </c>
      <c r="D58" s="41">
        <f t="shared" si="22"/>
        <v>0.7755371901</v>
      </c>
      <c r="E58" s="40">
        <f t="shared" si="23"/>
        <v>0.7684895382</v>
      </c>
      <c r="F58" s="40">
        <f>STDEV(B56:D58)</f>
        <v>0.01569916794</v>
      </c>
      <c r="G58" s="40">
        <f>Max(B56:D58)</f>
        <v>0.7847487002</v>
      </c>
      <c r="H58" s="30"/>
    </row>
    <row r="59">
      <c r="A59" s="26" t="s">
        <v>62</v>
      </c>
      <c r="B59" s="40">
        <f t="shared" ref="B59:D59" si="24">AVERAGE(B56:B58)</f>
        <v>0.7520487265</v>
      </c>
      <c r="C59" s="40">
        <f t="shared" si="24"/>
        <v>0.7743500867</v>
      </c>
      <c r="D59" s="40">
        <f t="shared" si="24"/>
        <v>0.7608815427</v>
      </c>
      <c r="E59" s="30"/>
      <c r="F59" s="30"/>
      <c r="G59" s="30"/>
      <c r="H59" s="30"/>
    </row>
    <row r="60">
      <c r="A60" s="30"/>
      <c r="B60" s="30"/>
      <c r="C60" s="30"/>
      <c r="D60" s="30"/>
      <c r="E60" s="30"/>
      <c r="F60" s="30"/>
      <c r="G60" s="30"/>
      <c r="H60" s="30"/>
    </row>
    <row r="61">
      <c r="A61" s="13" t="s">
        <v>45</v>
      </c>
      <c r="B61" s="1"/>
      <c r="C61" s="1" t="s">
        <v>38</v>
      </c>
      <c r="D61" s="1" t="s">
        <v>35</v>
      </c>
      <c r="E61" s="1" t="s">
        <v>6</v>
      </c>
      <c r="F61" s="1">
        <v>23.0</v>
      </c>
      <c r="G61" s="1" t="s">
        <v>47</v>
      </c>
      <c r="H61" s="1" t="s">
        <v>48</v>
      </c>
    </row>
    <row r="62">
      <c r="A62" s="17">
        <f>10^-9</f>
        <v>0.000000001</v>
      </c>
      <c r="B62" s="1" t="s">
        <v>49</v>
      </c>
      <c r="C62" s="1" t="s">
        <v>50</v>
      </c>
      <c r="D62" s="1" t="s">
        <v>51</v>
      </c>
      <c r="E62" s="1"/>
      <c r="F62" s="1" t="s">
        <v>52</v>
      </c>
      <c r="G62" s="1">
        <v>124.0</v>
      </c>
      <c r="H62" s="18">
        <v>121.0</v>
      </c>
      <c r="I62" s="6">
        <v>127.0</v>
      </c>
      <c r="J62" s="17">
        <f t="shared" ref="J62:J63" si="25">10^-9</f>
        <v>0.000000001</v>
      </c>
    </row>
    <row r="63">
      <c r="A63" s="1" t="s">
        <v>53</v>
      </c>
      <c r="B63" s="19">
        <v>78.6</v>
      </c>
      <c r="C63" s="19">
        <v>84.7</v>
      </c>
      <c r="D63" s="19">
        <v>88.3</v>
      </c>
      <c r="E63" s="1"/>
      <c r="F63" s="1" t="s">
        <v>54</v>
      </c>
      <c r="G63" s="6">
        <v>0.25</v>
      </c>
      <c r="H63" s="18">
        <v>0.5</v>
      </c>
      <c r="I63" s="6">
        <v>0.3</v>
      </c>
      <c r="J63" s="17">
        <f t="shared" si="25"/>
        <v>0.000000001</v>
      </c>
    </row>
    <row r="64">
      <c r="A64" s="1" t="s">
        <v>55</v>
      </c>
      <c r="B64" s="19">
        <v>82.6</v>
      </c>
      <c r="C64" s="19">
        <v>82.4</v>
      </c>
      <c r="D64" s="19">
        <v>85.3</v>
      </c>
      <c r="E64" s="1"/>
      <c r="G64" s="18"/>
    </row>
    <row r="65">
      <c r="A65" s="1" t="s">
        <v>57</v>
      </c>
      <c r="B65" s="19">
        <v>81.0</v>
      </c>
      <c r="C65" s="19">
        <v>83.2</v>
      </c>
      <c r="D65" s="19">
        <v>90.7</v>
      </c>
      <c r="E65" s="6"/>
      <c r="G65" s="6" t="s">
        <v>56</v>
      </c>
    </row>
    <row r="66">
      <c r="A66" s="13" t="s">
        <v>58</v>
      </c>
      <c r="B66" s="20">
        <v>0.07</v>
      </c>
      <c r="C66" s="20">
        <v>0.08</v>
      </c>
      <c r="D66" s="20">
        <v>0.07</v>
      </c>
      <c r="E66" s="6"/>
      <c r="F66" s="6"/>
      <c r="G66" s="6"/>
      <c r="H66" s="6"/>
    </row>
    <row r="67">
      <c r="A67" s="17">
        <f>10^-9</f>
        <v>0.000000001</v>
      </c>
      <c r="B67" s="20">
        <v>0.05</v>
      </c>
      <c r="C67" s="20">
        <v>0.07</v>
      </c>
      <c r="D67" s="20">
        <v>0.04</v>
      </c>
      <c r="E67" s="6"/>
      <c r="F67" s="6"/>
      <c r="G67" s="6"/>
      <c r="H67" s="6"/>
    </row>
    <row r="68">
      <c r="A68" s="13"/>
      <c r="B68" s="20">
        <v>0.09</v>
      </c>
      <c r="C68" s="20">
        <v>0.06</v>
      </c>
      <c r="D68" s="20">
        <v>0.03</v>
      </c>
      <c r="E68" s="6"/>
      <c r="F68" s="6"/>
      <c r="G68" s="6"/>
      <c r="H68" s="6"/>
    </row>
    <row r="69">
      <c r="A69" s="13" t="s">
        <v>44</v>
      </c>
      <c r="E69" s="6"/>
      <c r="F69" s="6" t="s">
        <v>56</v>
      </c>
      <c r="G69" s="6" t="s">
        <v>56</v>
      </c>
      <c r="H69" s="6" t="s">
        <v>56</v>
      </c>
    </row>
    <row r="70">
      <c r="B70" s="1" t="s">
        <v>49</v>
      </c>
      <c r="C70" s="1" t="s">
        <v>50</v>
      </c>
      <c r="D70" s="1" t="s">
        <v>51</v>
      </c>
      <c r="E70" s="1" t="s">
        <v>59</v>
      </c>
      <c r="F70" s="1" t="s">
        <v>60</v>
      </c>
      <c r="G70" s="1" t="s">
        <v>5</v>
      </c>
    </row>
    <row r="71">
      <c r="A71" s="1" t="s">
        <v>53</v>
      </c>
      <c r="B71" s="21">
        <f t="shared" ref="B71:B73" si="26">(B63*$A$62 - B66*$A$67) / ($G$62*$J$62 - $G$63* $J$63)</f>
        <v>0.6345858586</v>
      </c>
      <c r="C71" s="21">
        <f t="shared" ref="C71:C73" si="27">(C63*$A$62 - C66*$A$67) / ($H$62*$J$62 - $H$63* $J$63)</f>
        <v>0.7022406639</v>
      </c>
      <c r="D71" s="21">
        <f t="shared" ref="D71:D73" si="28">(D63*$A$62 - D66*$A$67) / ($I$62*$J$62 - $I$63* $J$63)</f>
        <v>0.6963693765</v>
      </c>
      <c r="E71" s="5">
        <f t="shared" ref="E71:E73" si="29">AVERAGE(B71:D71)</f>
        <v>0.6777319663</v>
      </c>
      <c r="F71" s="5">
        <f>C72</f>
        <v>0.6832365145</v>
      </c>
      <c r="G71" s="5">
        <f>MIN(B71:D73)</f>
        <v>0.6345858586</v>
      </c>
    </row>
    <row r="72">
      <c r="A72" s="1" t="s">
        <v>50</v>
      </c>
      <c r="B72" s="21">
        <f t="shared" si="26"/>
        <v>0.6670707071</v>
      </c>
      <c r="C72" s="21">
        <f t="shared" si="27"/>
        <v>0.6832365145</v>
      </c>
      <c r="D72" s="21">
        <f t="shared" si="28"/>
        <v>0.6729281768</v>
      </c>
      <c r="E72" s="22">
        <f t="shared" si="29"/>
        <v>0.6744117995</v>
      </c>
      <c r="F72" s="1" t="s">
        <v>61</v>
      </c>
      <c r="G72" s="1" t="s">
        <v>4</v>
      </c>
    </row>
    <row r="73">
      <c r="A73" s="1" t="s">
        <v>57</v>
      </c>
      <c r="B73" s="21">
        <f t="shared" si="26"/>
        <v>0.6538181818</v>
      </c>
      <c r="C73" s="21">
        <f t="shared" si="27"/>
        <v>0.6899585062</v>
      </c>
      <c r="D73" s="21">
        <f t="shared" si="28"/>
        <v>0.7156274665</v>
      </c>
      <c r="E73" s="22">
        <f t="shared" si="29"/>
        <v>0.6864680515</v>
      </c>
      <c r="F73" s="5">
        <f>STDEV(B71:D73)</f>
        <v>0.02526051501</v>
      </c>
      <c r="G73" s="5">
        <f>Max(B71:D73)</f>
        <v>0.7156274665</v>
      </c>
    </row>
    <row r="74">
      <c r="A74" s="1" t="s">
        <v>62</v>
      </c>
      <c r="B74" s="5">
        <f t="shared" ref="B74:D74" si="30">AVERAGE(B71:B73)</f>
        <v>0.6518249158</v>
      </c>
      <c r="C74" s="5">
        <f t="shared" si="30"/>
        <v>0.6918118949</v>
      </c>
      <c r="D74" s="5">
        <f t="shared" si="30"/>
        <v>0.6949750066</v>
      </c>
    </row>
    <row r="75">
      <c r="A75" s="13"/>
      <c r="B75" s="1"/>
      <c r="C75" s="1"/>
      <c r="D75" s="1"/>
      <c r="E75" s="1"/>
      <c r="F75" s="1"/>
      <c r="G75" s="1"/>
      <c r="H75" s="1"/>
    </row>
    <row r="76">
      <c r="A76" s="13" t="s">
        <v>45</v>
      </c>
      <c r="B76" s="1"/>
      <c r="C76" s="1" t="s">
        <v>38</v>
      </c>
      <c r="D76" s="1" t="s">
        <v>35</v>
      </c>
      <c r="E76" s="1" t="s">
        <v>6</v>
      </c>
      <c r="F76" s="1">
        <v>25.0</v>
      </c>
      <c r="G76" s="1" t="s">
        <v>47</v>
      </c>
      <c r="H76" s="1" t="s">
        <v>48</v>
      </c>
    </row>
    <row r="77">
      <c r="A77" s="17">
        <f>10^-9</f>
        <v>0.000000001</v>
      </c>
      <c r="B77" s="1" t="s">
        <v>49</v>
      </c>
      <c r="C77" s="1" t="s">
        <v>50</v>
      </c>
      <c r="D77" s="1" t="s">
        <v>51</v>
      </c>
      <c r="E77" s="1"/>
      <c r="F77" s="1" t="s">
        <v>52</v>
      </c>
      <c r="G77" s="6">
        <v>124.0</v>
      </c>
      <c r="H77" s="18">
        <v>121.0</v>
      </c>
      <c r="I77" s="6">
        <v>127.0</v>
      </c>
      <c r="J77" s="17">
        <f t="shared" ref="J77:J78" si="31">10^-9</f>
        <v>0.000000001</v>
      </c>
    </row>
    <row r="78">
      <c r="A78" s="1" t="s">
        <v>53</v>
      </c>
      <c r="B78" s="19">
        <v>89.6</v>
      </c>
      <c r="C78" s="19">
        <v>90.8</v>
      </c>
      <c r="D78" s="19">
        <v>95.1</v>
      </c>
      <c r="E78" s="1"/>
      <c r="F78" s="1" t="s">
        <v>54</v>
      </c>
      <c r="G78" s="6">
        <v>0.25</v>
      </c>
      <c r="H78" s="18">
        <v>0.5</v>
      </c>
      <c r="I78" s="6">
        <v>0.3</v>
      </c>
      <c r="J78" s="17">
        <f t="shared" si="31"/>
        <v>0.000000001</v>
      </c>
    </row>
    <row r="79">
      <c r="A79" s="1" t="s">
        <v>55</v>
      </c>
      <c r="B79" s="19">
        <v>92.7</v>
      </c>
      <c r="C79" s="19">
        <v>93.1</v>
      </c>
      <c r="D79" s="19">
        <v>91.7</v>
      </c>
      <c r="E79" s="1"/>
      <c r="F79" s="1" t="s">
        <v>56</v>
      </c>
      <c r="G79" s="18"/>
    </row>
    <row r="80">
      <c r="A80" s="1" t="s">
        <v>57</v>
      </c>
      <c r="B80" s="19">
        <v>89.0</v>
      </c>
      <c r="C80" s="19">
        <v>90.3</v>
      </c>
      <c r="D80" s="19">
        <v>95.3</v>
      </c>
      <c r="E80" s="6"/>
      <c r="F80" s="6" t="s">
        <v>56</v>
      </c>
      <c r="G80" s="6" t="s">
        <v>56</v>
      </c>
    </row>
    <row r="81">
      <c r="A81" s="13" t="s">
        <v>58</v>
      </c>
      <c r="B81" s="20">
        <v>0.06</v>
      </c>
      <c r="C81" s="20">
        <v>0.15</v>
      </c>
      <c r="D81" s="20">
        <v>0.09</v>
      </c>
      <c r="E81" s="6"/>
      <c r="F81" s="6"/>
      <c r="G81" s="6"/>
      <c r="H81" s="6"/>
    </row>
    <row r="82">
      <c r="A82" s="17">
        <f>10^-9</f>
        <v>0.000000001</v>
      </c>
      <c r="B82" s="20">
        <v>0.06</v>
      </c>
      <c r="C82" s="20">
        <v>0.06</v>
      </c>
      <c r="D82" s="20">
        <v>0.03</v>
      </c>
      <c r="E82" s="6"/>
      <c r="F82" s="6"/>
      <c r="G82" s="6"/>
      <c r="H82" s="6"/>
    </row>
    <row r="83">
      <c r="A83" s="13"/>
      <c r="B83" s="20">
        <v>0.07</v>
      </c>
      <c r="C83" s="20">
        <v>0.06</v>
      </c>
      <c r="D83" s="20">
        <v>0.04</v>
      </c>
      <c r="E83" s="6"/>
      <c r="F83" s="6"/>
      <c r="G83" s="6"/>
      <c r="H83" s="6"/>
    </row>
    <row r="84">
      <c r="A84" s="13" t="s">
        <v>44</v>
      </c>
      <c r="E84" s="6"/>
      <c r="F84" s="6" t="s">
        <v>56</v>
      </c>
      <c r="G84" s="6" t="s">
        <v>56</v>
      </c>
      <c r="H84" s="6" t="s">
        <v>56</v>
      </c>
    </row>
    <row r="85">
      <c r="B85" s="1" t="s">
        <v>49</v>
      </c>
      <c r="C85" s="1" t="s">
        <v>50</v>
      </c>
      <c r="D85" s="1" t="s">
        <v>51</v>
      </c>
      <c r="E85" s="1" t="s">
        <v>59</v>
      </c>
      <c r="F85" s="1" t="s">
        <v>60</v>
      </c>
      <c r="G85" s="1" t="s">
        <v>5</v>
      </c>
    </row>
    <row r="86">
      <c r="A86" s="1" t="s">
        <v>53</v>
      </c>
      <c r="B86" s="21">
        <f t="shared" ref="B86:B88" si="32">(B78*$A$77 - B81*$A$82) / ($G$77*$J$77 - $G$78* $J$78)</f>
        <v>0.7235555556</v>
      </c>
      <c r="C86" s="21">
        <f t="shared" ref="C86:C88" si="33">(C78*$A$77 - C81*$A$82) / ($H$77*$J$77 - $H$78* $J$78)</f>
        <v>0.7522821577</v>
      </c>
      <c r="D86" s="21">
        <f t="shared" ref="D86:D88" si="34">(D78*$A$77 - D81*$A$82) / ($I$77*$J$77 - $I$78* $J$78)</f>
        <v>0.7498816101</v>
      </c>
      <c r="E86" s="5">
        <f t="shared" ref="E86:E88" si="35">AVERAGE(B86:D86)</f>
        <v>0.7419064411</v>
      </c>
      <c r="F86" s="5">
        <f>AVERAGE(B86:D88)</f>
        <v>0.7432580443</v>
      </c>
      <c r="G86" s="5">
        <f>MIN(B86:D88)</f>
        <v>0.7186262626</v>
      </c>
    </row>
    <row r="87">
      <c r="A87" s="1" t="s">
        <v>50</v>
      </c>
      <c r="B87" s="21">
        <f t="shared" si="32"/>
        <v>0.7486060606</v>
      </c>
      <c r="C87" s="21">
        <f t="shared" si="33"/>
        <v>0.7721161826</v>
      </c>
      <c r="D87" s="21">
        <f t="shared" si="34"/>
        <v>0.7235201263</v>
      </c>
      <c r="E87" s="22">
        <f t="shared" si="35"/>
        <v>0.7480807898</v>
      </c>
      <c r="F87" s="1" t="s">
        <v>61</v>
      </c>
      <c r="G87" s="1" t="s">
        <v>4</v>
      </c>
    </row>
    <row r="88">
      <c r="A88" s="1" t="s">
        <v>57</v>
      </c>
      <c r="B88" s="21">
        <f t="shared" si="32"/>
        <v>0.7186262626</v>
      </c>
      <c r="C88" s="21">
        <f t="shared" si="33"/>
        <v>0.748879668</v>
      </c>
      <c r="D88" s="21">
        <f t="shared" si="34"/>
        <v>0.7518547751</v>
      </c>
      <c r="E88" s="22">
        <f t="shared" si="35"/>
        <v>0.7397869019</v>
      </c>
      <c r="F88" s="5">
        <f>STDEV(B86:D88)</f>
        <v>0.01759511381</v>
      </c>
      <c r="G88" s="5">
        <f>Max(B86:D88)</f>
        <v>0.7721161826</v>
      </c>
    </row>
    <row r="89">
      <c r="A89" s="1" t="s">
        <v>62</v>
      </c>
      <c r="B89" s="5">
        <f t="shared" ref="B89:D89" si="36">AVERAGE(B86:B88)</f>
        <v>0.7302626263</v>
      </c>
      <c r="C89" s="5">
        <f t="shared" si="36"/>
        <v>0.7577593361</v>
      </c>
      <c r="D89" s="5">
        <f t="shared" si="36"/>
        <v>0.7417521705</v>
      </c>
    </row>
    <row r="90">
      <c r="G90" s="6" t="s">
        <v>49</v>
      </c>
      <c r="H90" s="6" t="s">
        <v>50</v>
      </c>
      <c r="I90" s="6" t="s">
        <v>51</v>
      </c>
    </row>
    <row r="91">
      <c r="A91" s="13" t="s">
        <v>45</v>
      </c>
      <c r="B91" s="1"/>
      <c r="C91" s="1" t="s">
        <v>38</v>
      </c>
      <c r="D91" s="1" t="s">
        <v>46</v>
      </c>
      <c r="E91" s="1" t="s">
        <v>6</v>
      </c>
      <c r="F91" s="1">
        <v>23.0</v>
      </c>
      <c r="G91" s="1" t="s">
        <v>47</v>
      </c>
      <c r="J91" s="1" t="s">
        <v>48</v>
      </c>
    </row>
    <row r="92">
      <c r="A92" s="17">
        <f>10^-9</f>
        <v>0.000000001</v>
      </c>
      <c r="B92" s="1" t="s">
        <v>49</v>
      </c>
      <c r="C92" s="1" t="s">
        <v>50</v>
      </c>
      <c r="D92" s="1" t="s">
        <v>51</v>
      </c>
      <c r="E92" s="1"/>
      <c r="F92" s="1" t="s">
        <v>52</v>
      </c>
      <c r="G92" s="1">
        <v>266.0</v>
      </c>
      <c r="H92" s="18">
        <v>252.0</v>
      </c>
      <c r="I92" s="6">
        <v>259.0</v>
      </c>
      <c r="J92" s="17">
        <f t="shared" ref="J92:J93" si="37">10^-9</f>
        <v>0.000000001</v>
      </c>
    </row>
    <row r="93">
      <c r="A93" s="1" t="s">
        <v>53</v>
      </c>
      <c r="B93" s="19">
        <v>110.0</v>
      </c>
      <c r="C93" s="19">
        <v>113.0</v>
      </c>
      <c r="D93" s="19">
        <v>124.0</v>
      </c>
      <c r="E93" s="1"/>
      <c r="F93" s="1" t="s">
        <v>54</v>
      </c>
      <c r="G93" s="6">
        <v>0.4</v>
      </c>
      <c r="H93" s="18">
        <v>0.4</v>
      </c>
      <c r="I93" s="6">
        <v>0.6</v>
      </c>
      <c r="J93" s="17">
        <f t="shared" si="37"/>
        <v>0.000000001</v>
      </c>
    </row>
    <row r="94">
      <c r="A94" s="1" t="s">
        <v>55</v>
      </c>
      <c r="B94" s="19">
        <v>112.0</v>
      </c>
      <c r="C94" s="19">
        <v>118.0</v>
      </c>
      <c r="D94" s="19">
        <v>116.0</v>
      </c>
      <c r="E94" s="1"/>
      <c r="G94" s="18"/>
    </row>
    <row r="95">
      <c r="A95" s="1" t="s">
        <v>57</v>
      </c>
      <c r="B95" s="19">
        <v>110.0</v>
      </c>
      <c r="C95" s="19">
        <v>119.0</v>
      </c>
      <c r="D95" s="19">
        <v>113.0</v>
      </c>
      <c r="E95" s="6"/>
    </row>
    <row r="96">
      <c r="A96" s="13" t="s">
        <v>58</v>
      </c>
      <c r="B96" s="20">
        <v>0.09</v>
      </c>
      <c r="C96" s="20">
        <v>0.04</v>
      </c>
      <c r="D96" s="20">
        <v>0.08</v>
      </c>
      <c r="E96" s="6"/>
      <c r="F96" s="6"/>
      <c r="G96" s="6"/>
      <c r="H96" s="6"/>
    </row>
    <row r="97">
      <c r="A97" s="17">
        <f>10^-9</f>
        <v>0.000000001</v>
      </c>
      <c r="B97" s="20">
        <v>0.06</v>
      </c>
      <c r="C97" s="20">
        <v>0.04</v>
      </c>
      <c r="D97" s="20">
        <v>0.1</v>
      </c>
      <c r="E97" s="6"/>
      <c r="F97" s="6"/>
      <c r="G97" s="6"/>
      <c r="H97" s="6"/>
    </row>
    <row r="98">
      <c r="A98" s="13"/>
      <c r="B98" s="20">
        <v>0.1</v>
      </c>
      <c r="C98" s="20">
        <v>0.07</v>
      </c>
      <c r="D98" s="20">
        <v>0.08</v>
      </c>
      <c r="E98" s="6"/>
      <c r="F98" s="6"/>
      <c r="G98" s="6"/>
      <c r="H98" s="6"/>
    </row>
    <row r="99">
      <c r="A99" s="13" t="s">
        <v>44</v>
      </c>
      <c r="E99" s="6"/>
      <c r="F99" s="6" t="s">
        <v>56</v>
      </c>
      <c r="G99" s="6" t="s">
        <v>56</v>
      </c>
      <c r="H99" s="6" t="s">
        <v>56</v>
      </c>
    </row>
    <row r="100">
      <c r="B100" s="1" t="s">
        <v>49</v>
      </c>
      <c r="C100" s="1" t="s">
        <v>50</v>
      </c>
      <c r="D100" s="1" t="s">
        <v>51</v>
      </c>
      <c r="E100" s="1" t="s">
        <v>59</v>
      </c>
      <c r="F100" s="1" t="s">
        <v>60</v>
      </c>
      <c r="G100" s="1" t="s">
        <v>5</v>
      </c>
    </row>
    <row r="101">
      <c r="A101" s="1" t="s">
        <v>53</v>
      </c>
      <c r="B101" s="21">
        <f t="shared" ref="B101:B103" si="38">(B93*$A$107 - B96*$A$107) / ($G$92*$J$107 - $G$93*$J$108)</f>
        <v>0.4138177711</v>
      </c>
      <c r="C101" s="21">
        <f t="shared" ref="C101:C103" si="39">(C93*$A$107 - C96*$A$107) / ($H$92*$J$107 - $H$93*$J$108)</f>
        <v>0.4489666137</v>
      </c>
      <c r="D101" s="21">
        <f t="shared" ref="D101:D103" si="40">(D93*$A$107 - D96*$A$107) / ($I$92*$J$107 - $I$93*$J$108)</f>
        <v>0.4795665635</v>
      </c>
      <c r="E101" s="5">
        <f t="shared" ref="E101:E103" si="41">AVERAGE(B101:D101)</f>
        <v>0.4474503161</v>
      </c>
      <c r="F101" s="5">
        <f>AVERAGE(B101:D103)</f>
        <v>0.4449613788</v>
      </c>
      <c r="G101" s="5">
        <f>MIN(B101:D103)</f>
        <v>0.4137801205</v>
      </c>
    </row>
    <row r="102">
      <c r="A102" s="1" t="s">
        <v>50</v>
      </c>
      <c r="B102" s="21">
        <f t="shared" si="38"/>
        <v>0.4214608434</v>
      </c>
      <c r="C102" s="21">
        <f t="shared" si="39"/>
        <v>0.4688394277</v>
      </c>
      <c r="D102" s="21">
        <f t="shared" si="40"/>
        <v>0.4485294118</v>
      </c>
      <c r="E102" s="22">
        <f t="shared" si="41"/>
        <v>0.4462765609</v>
      </c>
      <c r="F102" s="1" t="s">
        <v>61</v>
      </c>
      <c r="G102" s="1" t="s">
        <v>4</v>
      </c>
    </row>
    <row r="103">
      <c r="A103" s="1" t="s">
        <v>57</v>
      </c>
      <c r="B103" s="21">
        <f t="shared" si="38"/>
        <v>0.4137801205</v>
      </c>
      <c r="C103" s="21">
        <f t="shared" si="39"/>
        <v>0.4726947536</v>
      </c>
      <c r="D103" s="21">
        <f t="shared" si="40"/>
        <v>0.436996904</v>
      </c>
      <c r="E103" s="22">
        <f t="shared" si="41"/>
        <v>0.4411572594</v>
      </c>
      <c r="F103" s="5">
        <f>STDEV(B101:D103)</f>
        <v>0.02530685693</v>
      </c>
      <c r="G103" s="5">
        <f>Max(B101:D103)</f>
        <v>0.4795665635</v>
      </c>
    </row>
    <row r="104">
      <c r="A104" s="1" t="s">
        <v>62</v>
      </c>
      <c r="B104" s="5">
        <f t="shared" ref="B104:D104" si="42">AVERAGE(B101:B103)</f>
        <v>0.4163529116</v>
      </c>
      <c r="C104" s="5">
        <f t="shared" si="42"/>
        <v>0.463500265</v>
      </c>
      <c r="D104" s="5">
        <f t="shared" si="42"/>
        <v>0.4550309598</v>
      </c>
    </row>
    <row r="106">
      <c r="A106" s="13" t="s">
        <v>45</v>
      </c>
      <c r="B106" s="1"/>
      <c r="C106" s="1" t="s">
        <v>38</v>
      </c>
      <c r="D106" s="1" t="s">
        <v>46</v>
      </c>
      <c r="E106" s="1" t="s">
        <v>6</v>
      </c>
      <c r="F106" s="1">
        <v>25.0</v>
      </c>
      <c r="G106" s="1" t="s">
        <v>47</v>
      </c>
      <c r="H106" s="1" t="s">
        <v>48</v>
      </c>
    </row>
    <row r="107">
      <c r="A107" s="17">
        <f>10^-9</f>
        <v>0.000000001</v>
      </c>
      <c r="B107" s="1" t="s">
        <v>49</v>
      </c>
      <c r="C107" s="1" t="s">
        <v>50</v>
      </c>
      <c r="D107" s="1" t="s">
        <v>51</v>
      </c>
      <c r="E107" s="1"/>
      <c r="F107" s="1" t="s">
        <v>52</v>
      </c>
      <c r="G107" s="1">
        <v>266.0</v>
      </c>
      <c r="H107" s="18">
        <v>252.0</v>
      </c>
      <c r="I107" s="6">
        <v>259.0</v>
      </c>
      <c r="J107" s="17">
        <f t="shared" ref="J107:J108" si="43">10^-9</f>
        <v>0.000000001</v>
      </c>
    </row>
    <row r="108">
      <c r="A108" s="1" t="s">
        <v>53</v>
      </c>
      <c r="B108" s="19">
        <v>137.0</v>
      </c>
      <c r="C108" s="19">
        <v>137.0</v>
      </c>
      <c r="D108" s="19">
        <v>154.0</v>
      </c>
      <c r="E108" s="1"/>
      <c r="F108" s="1" t="s">
        <v>54</v>
      </c>
      <c r="G108" s="6">
        <v>0.4</v>
      </c>
      <c r="H108" s="18">
        <v>0.4</v>
      </c>
      <c r="I108" s="6">
        <v>0.6</v>
      </c>
      <c r="J108" s="17">
        <f t="shared" si="43"/>
        <v>0.000000001</v>
      </c>
    </row>
    <row r="109">
      <c r="A109" s="1" t="s">
        <v>55</v>
      </c>
      <c r="B109" s="19">
        <v>144.0</v>
      </c>
      <c r="C109" s="19">
        <v>147.0</v>
      </c>
      <c r="D109" s="19">
        <v>142.0</v>
      </c>
      <c r="E109" s="1"/>
      <c r="F109" s="1" t="s">
        <v>56</v>
      </c>
      <c r="G109" s="18"/>
    </row>
    <row r="110">
      <c r="A110" s="1" t="s">
        <v>57</v>
      </c>
      <c r="B110" s="19">
        <v>136.0</v>
      </c>
      <c r="C110" s="19">
        <v>144.0</v>
      </c>
      <c r="D110" s="45">
        <v>144.0</v>
      </c>
      <c r="E110" s="6"/>
      <c r="F110" s="6" t="s">
        <v>56</v>
      </c>
      <c r="G110" s="6" t="s">
        <v>56</v>
      </c>
    </row>
    <row r="111">
      <c r="A111" s="13" t="s">
        <v>58</v>
      </c>
      <c r="B111" s="20">
        <v>0.07</v>
      </c>
      <c r="C111" s="20">
        <v>0.04</v>
      </c>
      <c r="D111" s="20">
        <v>0.08</v>
      </c>
      <c r="E111" s="6"/>
      <c r="F111" s="6"/>
      <c r="G111" s="6"/>
      <c r="H111" s="6"/>
    </row>
    <row r="112">
      <c r="A112" s="17">
        <f>10^-9</f>
        <v>0.000000001</v>
      </c>
      <c r="B112" s="20">
        <v>0.07</v>
      </c>
      <c r="C112" s="20">
        <v>0.08</v>
      </c>
      <c r="D112" s="20">
        <v>0.01</v>
      </c>
      <c r="E112" s="6"/>
      <c r="F112" s="6"/>
      <c r="G112" s="6"/>
      <c r="H112" s="6"/>
    </row>
    <row r="113">
      <c r="A113" s="13"/>
      <c r="B113" s="20">
        <v>0.09</v>
      </c>
      <c r="C113" s="20">
        <v>0.04</v>
      </c>
      <c r="D113" s="20">
        <v>0.08</v>
      </c>
      <c r="E113" s="6"/>
      <c r="F113" s="6"/>
      <c r="G113" s="6"/>
      <c r="H113" s="6"/>
    </row>
    <row r="114">
      <c r="A114" s="13" t="s">
        <v>44</v>
      </c>
      <c r="E114" s="6"/>
      <c r="F114" s="6" t="s">
        <v>56</v>
      </c>
      <c r="G114" s="6" t="s">
        <v>56</v>
      </c>
      <c r="H114" s="6" t="s">
        <v>56</v>
      </c>
    </row>
    <row r="115">
      <c r="B115" s="1" t="s">
        <v>49</v>
      </c>
      <c r="C115" s="1" t="s">
        <v>50</v>
      </c>
      <c r="D115" s="1" t="s">
        <v>51</v>
      </c>
      <c r="E115" s="1" t="s">
        <v>59</v>
      </c>
      <c r="F115" s="1" t="s">
        <v>60</v>
      </c>
      <c r="G115" s="1" t="s">
        <v>5</v>
      </c>
    </row>
    <row r="116">
      <c r="A116" s="1" t="s">
        <v>53</v>
      </c>
      <c r="B116" s="21">
        <f t="shared" ref="B116:B118" si="44">(B108*$A$107 - B111*$A$107) / ($G$107*$J$107 - $G$108*$J$108)</f>
        <v>0.5155496988</v>
      </c>
      <c r="C116" s="21">
        <f t="shared" ref="C116:C118" si="45">(C108*$A$107 - C111*$A$107) / ($H$107*$J$107 - $H$108*$J$108)</f>
        <v>0.5443561208</v>
      </c>
      <c r="D116" s="21">
        <f t="shared" ref="D116:D118" si="46">(D108*$A$107 - D111*$A$107) / ($I$107*$J$107 - $I$108*$J$108)</f>
        <v>0.5956656347</v>
      </c>
      <c r="E116" s="5">
        <f t="shared" ref="E116:E118" si="47">AVERAGE(B116:D116)</f>
        <v>0.5518571514</v>
      </c>
      <c r="F116" s="5">
        <f>AVERAGE(B116:D118)</f>
        <v>0.552418843</v>
      </c>
      <c r="G116" s="5">
        <f>MIN(B116:D118)</f>
        <v>0.5117093373</v>
      </c>
    </row>
    <row r="117">
      <c r="A117" s="1" t="s">
        <v>50</v>
      </c>
      <c r="B117" s="21">
        <f t="shared" si="44"/>
        <v>0.5419051205</v>
      </c>
      <c r="C117" s="21">
        <f t="shared" si="45"/>
        <v>0.5839427663</v>
      </c>
      <c r="D117" s="21">
        <f t="shared" si="46"/>
        <v>0.549496904</v>
      </c>
      <c r="E117" s="22">
        <f t="shared" si="47"/>
        <v>0.5584482636</v>
      </c>
      <c r="F117" s="1" t="s">
        <v>61</v>
      </c>
      <c r="G117" s="1" t="s">
        <v>4</v>
      </c>
    </row>
    <row r="118">
      <c r="A118" s="1" t="s">
        <v>57</v>
      </c>
      <c r="B118" s="21">
        <f t="shared" si="44"/>
        <v>0.5117093373</v>
      </c>
      <c r="C118" s="21">
        <f t="shared" si="45"/>
        <v>0.5721780604</v>
      </c>
      <c r="D118" s="21">
        <f t="shared" si="46"/>
        <v>0.5569659443</v>
      </c>
      <c r="E118" s="22">
        <f t="shared" si="47"/>
        <v>0.546951114</v>
      </c>
      <c r="F118" s="5">
        <f>STDEV(B116:D118)</f>
        <v>0.02845133291</v>
      </c>
      <c r="G118" s="5">
        <f>Max(B116:D118)</f>
        <v>0.5956656347</v>
      </c>
    </row>
    <row r="119">
      <c r="A119" s="1" t="s">
        <v>62</v>
      </c>
      <c r="B119" s="5">
        <f t="shared" ref="B119:D119" si="48">AVERAGE(B116:B118)</f>
        <v>0.5230547189</v>
      </c>
      <c r="C119" s="5">
        <f t="shared" si="48"/>
        <v>0.5668256492</v>
      </c>
      <c r="D119" s="5">
        <f t="shared" si="48"/>
        <v>0.567376161</v>
      </c>
    </row>
    <row r="121">
      <c r="A121" s="13" t="s">
        <v>65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</row>
    <row r="123">
      <c r="A123" s="1" t="str">
        <f>D1</f>
        <v>350nm</v>
      </c>
      <c r="B123" s="5">
        <f>F11</f>
        <v>0.5762962963</v>
      </c>
      <c r="C123" s="5">
        <f t="shared" ref="C123:D123" si="49">F13</f>
        <v>0.03465883102</v>
      </c>
      <c r="D123" s="5">
        <f t="shared" si="49"/>
        <v>0.6266666667</v>
      </c>
      <c r="E123" s="5">
        <f>G11</f>
        <v>0.5333333333</v>
      </c>
      <c r="F123" s="6">
        <f>F1</f>
        <v>23</v>
      </c>
    </row>
    <row r="124">
      <c r="A124" s="1" t="str">
        <f>D16</f>
        <v>350nm</v>
      </c>
      <c r="B124" s="5">
        <f>F26</f>
        <v>0.4733333333</v>
      </c>
      <c r="C124" s="5">
        <f t="shared" ref="C124:D124" si="50">F28</f>
        <v>0.0531245915</v>
      </c>
      <c r="D124" s="5">
        <f t="shared" si="50"/>
        <v>0.6</v>
      </c>
      <c r="E124" s="5">
        <f>G26</f>
        <v>0.4533333333</v>
      </c>
      <c r="F124" s="6">
        <f>F16</f>
        <v>25</v>
      </c>
    </row>
    <row r="125">
      <c r="A125" s="1" t="str">
        <f>D31</f>
        <v>400nm</v>
      </c>
      <c r="B125" s="5">
        <f>F41</f>
        <v>0.7332997798</v>
      </c>
      <c r="C125" s="5">
        <f t="shared" ref="C125:D125" si="51">F43</f>
        <v>0.02369553286</v>
      </c>
      <c r="D125" s="5">
        <f t="shared" si="51"/>
        <v>0.7746967071</v>
      </c>
      <c r="E125" s="5">
        <f>G41</f>
        <v>0.7029900332</v>
      </c>
      <c r="F125" s="6">
        <f>F31</f>
        <v>23</v>
      </c>
    </row>
    <row r="126">
      <c r="A126" s="1" t="str">
        <f>D46</f>
        <v>400nm</v>
      </c>
      <c r="B126" s="5">
        <f>F56</f>
        <v>0.7624267853</v>
      </c>
      <c r="C126" s="5">
        <f t="shared" ref="C126:D126" si="52">F58</f>
        <v>0.01569916794</v>
      </c>
      <c r="D126" s="5">
        <f t="shared" si="52"/>
        <v>0.7847487002</v>
      </c>
      <c r="E126" s="5">
        <f>G56</f>
        <v>0.742192691</v>
      </c>
      <c r="F126" s="6">
        <f>F46</f>
        <v>25</v>
      </c>
    </row>
    <row r="127">
      <c r="A127" s="1" t="str">
        <f>D61</f>
        <v>425nm</v>
      </c>
      <c r="B127" s="5">
        <f>F71</f>
        <v>0.6832365145</v>
      </c>
      <c r="C127" s="5">
        <f t="shared" ref="C127:D127" si="53">F73</f>
        <v>0.02526051501</v>
      </c>
      <c r="D127" s="5">
        <f t="shared" si="53"/>
        <v>0.7156274665</v>
      </c>
      <c r="E127" s="5">
        <f>G71</f>
        <v>0.6345858586</v>
      </c>
      <c r="F127" s="6">
        <f>F61</f>
        <v>23</v>
      </c>
    </row>
    <row r="128">
      <c r="A128" s="1" t="str">
        <f>D76</f>
        <v>425nm</v>
      </c>
      <c r="B128" s="5">
        <f>F86</f>
        <v>0.7432580443</v>
      </c>
      <c r="C128" s="5">
        <f t="shared" ref="C128:D128" si="54">F88</f>
        <v>0.01759511381</v>
      </c>
      <c r="D128" s="5">
        <f t="shared" si="54"/>
        <v>0.7721161826</v>
      </c>
      <c r="E128" s="5">
        <f>G86</f>
        <v>0.7186262626</v>
      </c>
      <c r="F128" s="6">
        <f>F76</f>
        <v>25</v>
      </c>
    </row>
    <row r="129">
      <c r="A129" s="1" t="str">
        <f>D91</f>
        <v>475nm</v>
      </c>
      <c r="B129" s="5">
        <f>F101</f>
        <v>0.4449613788</v>
      </c>
      <c r="C129" s="5">
        <f t="shared" ref="C129:D129" si="55">F103</f>
        <v>0.02530685693</v>
      </c>
      <c r="D129" s="5">
        <f t="shared" si="55"/>
        <v>0.4795665635</v>
      </c>
      <c r="E129" s="5">
        <f>G101</f>
        <v>0.4137801205</v>
      </c>
      <c r="F129" s="6">
        <f>F91</f>
        <v>23</v>
      </c>
    </row>
    <row r="130">
      <c r="A130" s="8" t="str">
        <f>D106</f>
        <v>475nm</v>
      </c>
      <c r="B130" s="5">
        <f>F116</f>
        <v>0.552418843</v>
      </c>
      <c r="C130" s="5">
        <f t="shared" ref="C130:D130" si="56">F118</f>
        <v>0.02845133291</v>
      </c>
      <c r="D130" s="5">
        <f t="shared" si="56"/>
        <v>0.5956656347</v>
      </c>
      <c r="E130" s="5">
        <f>G116</f>
        <v>0.5117093373</v>
      </c>
      <c r="F130" s="4">
        <f>F106</f>
        <v>25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725.0</v>
      </c>
      <c r="H2" s="17">
        <f t="shared" ref="H2:H3" si="1">10^-9</f>
        <v>0.000000001</v>
      </c>
    </row>
    <row r="3">
      <c r="A3" s="1" t="s">
        <v>53</v>
      </c>
      <c r="B3" s="19">
        <v>380.0</v>
      </c>
      <c r="C3" s="19">
        <v>427.0</v>
      </c>
      <c r="D3" s="19">
        <v>443.0</v>
      </c>
      <c r="E3" s="1"/>
      <c r="F3" s="1" t="s">
        <v>54</v>
      </c>
      <c r="G3" s="18">
        <v>6.41</v>
      </c>
      <c r="H3" s="17">
        <f t="shared" si="1"/>
        <v>0.000000001</v>
      </c>
    </row>
    <row r="4">
      <c r="A4" s="1" t="s">
        <v>55</v>
      </c>
      <c r="B4" s="19">
        <v>368.0</v>
      </c>
      <c r="C4" s="19">
        <v>414.0</v>
      </c>
      <c r="D4" s="19">
        <v>452.0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380.0</v>
      </c>
      <c r="C5" s="19">
        <v>411.7</v>
      </c>
      <c r="D5" s="19">
        <v>409.0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8.9</v>
      </c>
      <c r="C6" s="20">
        <v>8.8</v>
      </c>
      <c r="D6" s="20">
        <v>8.7</v>
      </c>
      <c r="E6" s="6"/>
      <c r="F6" s="6"/>
      <c r="G6" s="6"/>
      <c r="H6" s="6"/>
    </row>
    <row r="7">
      <c r="A7" s="17">
        <f>10^-9</f>
        <v>0.000000001</v>
      </c>
      <c r="B7" s="20">
        <v>8.9</v>
      </c>
      <c r="C7" s="20">
        <v>8.8</v>
      </c>
      <c r="D7" s="20">
        <v>8.6</v>
      </c>
      <c r="E7" s="6"/>
      <c r="F7" s="6"/>
      <c r="G7" s="6"/>
      <c r="H7" s="6"/>
    </row>
    <row r="8">
      <c r="A8" s="13"/>
      <c r="B8" s="20">
        <v>9.6</v>
      </c>
      <c r="C8" s="20">
        <v>9.0</v>
      </c>
      <c r="D8" s="20">
        <v>10.6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0.5164280048</v>
      </c>
      <c r="C11" s="21">
        <f t="shared" si="2"/>
        <v>0.5819730305</v>
      </c>
      <c r="D11" s="21">
        <f t="shared" si="2"/>
        <v>0.6043780181</v>
      </c>
      <c r="E11" s="5">
        <f t="shared" ref="E11:E13" si="4">AVERAGE(B11:D11)</f>
        <v>0.5675930178</v>
      </c>
      <c r="F11" s="5">
        <f>AVERAGE(B11:D13)</f>
        <v>0.5570785999</v>
      </c>
      <c r="G11" s="5">
        <f>MIN(B11:D13)</f>
        <v>0.4997286352</v>
      </c>
    </row>
    <row r="12">
      <c r="A12" s="1" t="s">
        <v>50</v>
      </c>
      <c r="B12" s="21">
        <f t="shared" ref="B12:D12" si="3">(B4*$A$2 - B7*$A$7) / ($G$2*$H$2 - $G$3* $H$3)</f>
        <v>0.4997286352</v>
      </c>
      <c r="C12" s="21">
        <f t="shared" si="3"/>
        <v>0.5638820468</v>
      </c>
      <c r="D12" s="21">
        <f t="shared" si="3"/>
        <v>0.6170417067</v>
      </c>
      <c r="E12" s="5">
        <f t="shared" si="4"/>
        <v>0.5602174629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0.5154538749</v>
      </c>
      <c r="C13" s="21">
        <f t="shared" si="5"/>
        <v>0.5604030115</v>
      </c>
      <c r="D13" s="21">
        <f t="shared" si="5"/>
        <v>0.5544190707</v>
      </c>
      <c r="E13" s="5">
        <f t="shared" si="4"/>
        <v>0.543425319</v>
      </c>
      <c r="F13" s="5">
        <f>STDEV(B11:D13)</f>
        <v>0.04060643508</v>
      </c>
      <c r="G13" s="5">
        <f>Max(B11:D13)</f>
        <v>0.6170417067</v>
      </c>
    </row>
    <row r="14">
      <c r="A14" s="1" t="s">
        <v>62</v>
      </c>
      <c r="B14" s="5">
        <f t="shared" ref="B14:D14" si="6">AVERAGE(B11:B13)</f>
        <v>0.5105368383</v>
      </c>
      <c r="C14" s="5">
        <f t="shared" si="6"/>
        <v>0.5687526963</v>
      </c>
      <c r="D14" s="5">
        <f t="shared" si="6"/>
        <v>0.5919462651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667.0</v>
      </c>
      <c r="H17" s="17">
        <f t="shared" ref="H17:H18" si="7">10^-9</f>
        <v>0.000000001</v>
      </c>
    </row>
    <row r="18">
      <c r="A18" s="1" t="s">
        <v>53</v>
      </c>
      <c r="B18" s="19">
        <v>500.0</v>
      </c>
      <c r="C18" s="19">
        <v>508.0</v>
      </c>
      <c r="D18" s="19">
        <v>497.0</v>
      </c>
      <c r="E18" s="1"/>
      <c r="F18" s="1" t="s">
        <v>54</v>
      </c>
      <c r="G18" s="18">
        <v>6.15</v>
      </c>
      <c r="H18" s="17">
        <f t="shared" si="7"/>
        <v>0.000000001</v>
      </c>
    </row>
    <row r="19">
      <c r="A19" s="1" t="s">
        <v>55</v>
      </c>
      <c r="B19" s="19">
        <v>487.0</v>
      </c>
      <c r="C19" s="19">
        <v>510.0</v>
      </c>
      <c r="D19" s="19">
        <v>520.0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514.0</v>
      </c>
      <c r="C20" s="19">
        <v>516.0</v>
      </c>
      <c r="D20" s="19">
        <v>495.0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8.4</v>
      </c>
      <c r="C21" s="20">
        <v>8.6</v>
      </c>
      <c r="D21" s="20">
        <v>8.3</v>
      </c>
      <c r="E21" s="6"/>
      <c r="F21" s="6"/>
      <c r="G21" s="6"/>
      <c r="H21" s="6"/>
    </row>
    <row r="22">
      <c r="A22" s="17">
        <f>10^-9</f>
        <v>0.000000001</v>
      </c>
      <c r="B22" s="20">
        <v>7.8</v>
      </c>
      <c r="C22" s="20">
        <v>8.6</v>
      </c>
      <c r="D22" s="20">
        <v>7.8</v>
      </c>
      <c r="E22" s="6"/>
      <c r="F22" s="6"/>
      <c r="G22" s="6"/>
      <c r="H22" s="6"/>
    </row>
    <row r="23">
      <c r="A23" s="13"/>
      <c r="B23" s="20">
        <v>9.2</v>
      </c>
      <c r="C23" s="20">
        <v>7.7</v>
      </c>
      <c r="D23" s="20">
        <v>7.8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0.7438904441</v>
      </c>
      <c r="C26" s="21">
        <f t="shared" si="8"/>
        <v>0.7556934251</v>
      </c>
      <c r="D26" s="21">
        <f t="shared" si="8"/>
        <v>0.7395021563</v>
      </c>
      <c r="E26" s="5">
        <f t="shared" ref="E26:E28" si="10">AVERAGE(B26:D26)</f>
        <v>0.7463620085</v>
      </c>
      <c r="F26" s="5">
        <f>AVERAGE(B26:D28)</f>
        <v>0.7520281119</v>
      </c>
      <c r="G26" s="5">
        <f>MIN(B26:D28)</f>
        <v>0.7251267307</v>
      </c>
    </row>
    <row r="27">
      <c r="A27" s="1" t="s">
        <v>50</v>
      </c>
      <c r="B27" s="21">
        <f t="shared" ref="B27:D27" si="9">(B19*$A$2 - B22*$A$7) / ($G$17*$H$2 - $G$18* $H$3)</f>
        <v>0.7251267307</v>
      </c>
      <c r="C27" s="21">
        <f t="shared" si="9"/>
        <v>0.7587198305</v>
      </c>
      <c r="D27" s="21">
        <f t="shared" si="9"/>
        <v>0.7750624196</v>
      </c>
      <c r="E27" s="22">
        <f t="shared" si="10"/>
        <v>0.7529696603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0.7638647197</v>
      </c>
      <c r="C28" s="21">
        <f t="shared" si="11"/>
        <v>0.7691609291</v>
      </c>
      <c r="D28" s="21">
        <f t="shared" si="11"/>
        <v>0.7372323523</v>
      </c>
      <c r="E28" s="22">
        <f t="shared" si="10"/>
        <v>0.756752667</v>
      </c>
      <c r="F28" s="5">
        <f>STDEV(B26:D28)</f>
        <v>0.0165384086</v>
      </c>
      <c r="G28" s="5">
        <f>Max(B26:D28)</f>
        <v>0.7750624196</v>
      </c>
    </row>
    <row r="29">
      <c r="A29" s="1" t="s">
        <v>62</v>
      </c>
      <c r="B29" s="5">
        <f t="shared" ref="B29:D29" si="12">AVERAGE(B26:B28)</f>
        <v>0.7442939648</v>
      </c>
      <c r="C29" s="5">
        <f t="shared" si="12"/>
        <v>0.7611913949</v>
      </c>
      <c r="D29" s="5">
        <f t="shared" si="12"/>
        <v>0.7505989761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1481.0</v>
      </c>
      <c r="H32" s="17">
        <f t="shared" ref="H32:H33" si="13">10^-9</f>
        <v>0.000000001</v>
      </c>
    </row>
    <row r="33">
      <c r="A33" s="1" t="s">
        <v>53</v>
      </c>
      <c r="B33" s="19">
        <v>858.0</v>
      </c>
      <c r="C33" s="19">
        <v>833.0</v>
      </c>
      <c r="D33" s="19">
        <v>817.0</v>
      </c>
      <c r="E33" s="1"/>
      <c r="F33" s="1" t="s">
        <v>54</v>
      </c>
      <c r="G33" s="18">
        <v>9.42</v>
      </c>
      <c r="H33" s="17">
        <f t="shared" si="13"/>
        <v>0.000000001</v>
      </c>
    </row>
    <row r="34">
      <c r="A34" s="1" t="s">
        <v>55</v>
      </c>
      <c r="B34" s="19">
        <v>843.0</v>
      </c>
      <c r="C34" s="19">
        <v>844.0</v>
      </c>
      <c r="D34" s="19">
        <v>808.0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852.0</v>
      </c>
      <c r="C35" s="19">
        <v>891.0</v>
      </c>
      <c r="D35" s="19">
        <v>876.3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14.0</v>
      </c>
      <c r="C36" s="20">
        <v>13.4</v>
      </c>
      <c r="D36" s="20">
        <v>13.6</v>
      </c>
      <c r="E36" s="6"/>
      <c r="F36" s="6"/>
      <c r="G36" s="6"/>
      <c r="H36" s="6"/>
    </row>
    <row r="37">
      <c r="A37" s="17">
        <f>10^-9</f>
        <v>0.000000001</v>
      </c>
      <c r="B37" s="20">
        <v>14.1</v>
      </c>
      <c r="C37" s="20">
        <v>14.5</v>
      </c>
      <c r="D37" s="20">
        <v>13.1</v>
      </c>
      <c r="E37" s="6"/>
      <c r="F37" s="6"/>
      <c r="G37" s="6"/>
      <c r="H37" s="6"/>
    </row>
    <row r="38">
      <c r="A38" s="13"/>
      <c r="B38" s="20">
        <v>14.3</v>
      </c>
      <c r="C38" s="20">
        <v>13.8</v>
      </c>
      <c r="D38" s="20">
        <v>15.4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0.5735332092</v>
      </c>
      <c r="C41" s="21">
        <f t="shared" si="14"/>
        <v>0.5569523913</v>
      </c>
      <c r="D41" s="21">
        <f t="shared" si="14"/>
        <v>0.5459438155</v>
      </c>
      <c r="E41" s="5">
        <f t="shared" ref="E41:E43" si="16">AVERAGE(B41:D41)</f>
        <v>0.5588098053</v>
      </c>
      <c r="F41" s="5">
        <f>AVERAGE(B41:D43)</f>
        <v>0.5659902961</v>
      </c>
      <c r="G41" s="5">
        <f>MIN(B41:D43)</f>
        <v>0.5401677109</v>
      </c>
    </row>
    <row r="42">
      <c r="A42" s="1" t="s">
        <v>50</v>
      </c>
      <c r="B42" s="21">
        <f t="shared" ref="B42:D42" si="15">(B34*$A$2 - B37*$A$7) / ($G$32*$H$2 - $G$33* $H$3)</f>
        <v>0.5632721293</v>
      </c>
      <c r="C42" s="21">
        <f t="shared" si="15"/>
        <v>0.5636798543</v>
      </c>
      <c r="D42" s="21">
        <f t="shared" si="15"/>
        <v>0.5401677109</v>
      </c>
      <c r="E42" s="22">
        <f t="shared" si="16"/>
        <v>0.5557065648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0.5692520964</v>
      </c>
      <c r="C43" s="21">
        <f t="shared" si="17"/>
        <v>0.5960939942</v>
      </c>
      <c r="D43" s="21">
        <f t="shared" si="17"/>
        <v>0.5850174642</v>
      </c>
      <c r="E43" s="22">
        <f t="shared" si="16"/>
        <v>0.5834545183</v>
      </c>
      <c r="F43" s="5">
        <f>STDEV(B41:D43)</f>
        <v>0.01767370304</v>
      </c>
      <c r="G43" s="5">
        <f>Max(B41:D43)</f>
        <v>0.5960939942</v>
      </c>
    </row>
    <row r="44">
      <c r="A44" s="1" t="s">
        <v>62</v>
      </c>
      <c r="B44" s="5">
        <f t="shared" ref="B44:D44" si="18">AVERAGE(B41:B43)</f>
        <v>0.5686858116</v>
      </c>
      <c r="C44" s="5">
        <f t="shared" si="18"/>
        <v>0.5722420799</v>
      </c>
      <c r="D44" s="5">
        <f t="shared" si="18"/>
        <v>0.5570429969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0.5570785999</v>
      </c>
      <c r="C48" s="5">
        <f t="shared" ref="C48:D48" si="19">F13</f>
        <v>0.04060643508</v>
      </c>
      <c r="D48" s="5">
        <f t="shared" si="19"/>
        <v>0.6170417067</v>
      </c>
      <c r="E48" s="5">
        <f>G11</f>
        <v>0.4997286352</v>
      </c>
    </row>
    <row r="49">
      <c r="A49" s="1" t="s">
        <v>63</v>
      </c>
      <c r="B49" s="5">
        <f>F26</f>
        <v>0.7520281119</v>
      </c>
      <c r="C49" s="5">
        <f t="shared" ref="C49:D49" si="20">F28</f>
        <v>0.0165384086</v>
      </c>
      <c r="D49" s="5">
        <f t="shared" si="20"/>
        <v>0.7750624196</v>
      </c>
      <c r="E49" s="5">
        <f>G26</f>
        <v>0.7251267307</v>
      </c>
    </row>
    <row r="50">
      <c r="A50" s="1" t="s">
        <v>64</v>
      </c>
      <c r="B50" s="5">
        <f>F41</f>
        <v>0.5659902961</v>
      </c>
      <c r="C50" s="5">
        <f t="shared" ref="C50:D50" si="21">F43</f>
        <v>0.01767370304</v>
      </c>
      <c r="D50" s="5">
        <f t="shared" si="21"/>
        <v>0.5960939942</v>
      </c>
      <c r="E50" s="5">
        <f>G41</f>
        <v>0.5401677109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770.0</v>
      </c>
      <c r="H2" s="17">
        <f t="shared" ref="H2:H3" si="1">10^-9</f>
        <v>0.000000001</v>
      </c>
    </row>
    <row r="3">
      <c r="A3" s="1" t="s">
        <v>53</v>
      </c>
      <c r="B3" s="19">
        <v>490.2</v>
      </c>
      <c r="C3" s="19">
        <v>468.4</v>
      </c>
      <c r="D3" s="19">
        <v>471.2</v>
      </c>
      <c r="E3" s="1"/>
      <c r="F3" s="1" t="s">
        <v>54</v>
      </c>
      <c r="G3" s="18">
        <v>7.56</v>
      </c>
      <c r="H3" s="17">
        <f t="shared" si="1"/>
        <v>0.000000001</v>
      </c>
    </row>
    <row r="4">
      <c r="A4" s="1" t="s">
        <v>55</v>
      </c>
      <c r="B4" s="19">
        <v>497.0</v>
      </c>
      <c r="C4" s="19">
        <v>451.3</v>
      </c>
      <c r="D4" s="19">
        <v>495.5</v>
      </c>
      <c r="E4" s="1"/>
      <c r="F4" s="1" t="s">
        <v>56</v>
      </c>
      <c r="G4" s="18" t="s">
        <v>56</v>
      </c>
    </row>
    <row r="5">
      <c r="A5" s="1" t="s">
        <v>57</v>
      </c>
      <c r="B5" s="19">
        <v>472.0</v>
      </c>
      <c r="C5" s="19">
        <v>468.6</v>
      </c>
      <c r="D5" s="19">
        <v>470.4</v>
      </c>
      <c r="E5" s="6"/>
      <c r="F5" s="6" t="s">
        <v>56</v>
      </c>
      <c r="G5" s="6" t="s">
        <v>56</v>
      </c>
    </row>
    <row r="6">
      <c r="A6" s="13" t="s">
        <v>58</v>
      </c>
      <c r="B6" s="20">
        <v>14.25</v>
      </c>
      <c r="C6" s="20">
        <v>14.6</v>
      </c>
      <c r="D6" s="20">
        <v>13.65</v>
      </c>
      <c r="E6" s="6"/>
      <c r="F6" s="6"/>
      <c r="G6" s="6"/>
      <c r="H6" s="6"/>
    </row>
    <row r="7">
      <c r="A7" s="17">
        <f>10^-9</f>
        <v>0.000000001</v>
      </c>
      <c r="B7" s="20">
        <v>16.7</v>
      </c>
      <c r="C7" s="20">
        <v>15.3</v>
      </c>
      <c r="D7" s="20">
        <v>14.3</v>
      </c>
      <c r="E7" s="6"/>
      <c r="F7" s="6"/>
      <c r="G7" s="6"/>
      <c r="H7" s="6"/>
    </row>
    <row r="8">
      <c r="A8" s="13"/>
      <c r="B8" s="20">
        <v>15.2</v>
      </c>
      <c r="C8" s="20">
        <v>16.98</v>
      </c>
      <c r="D8" s="20">
        <v>18.06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0.6242458423</v>
      </c>
      <c r="C11" s="21">
        <f t="shared" si="2"/>
        <v>0.595194376</v>
      </c>
      <c r="D11" s="21">
        <f t="shared" si="2"/>
        <v>0.6001127958</v>
      </c>
      <c r="E11" s="5">
        <f t="shared" ref="E11:E13" si="4">AVERAGE(B11:D11)</f>
        <v>0.6065176713</v>
      </c>
      <c r="F11" s="5">
        <f>AVERAGE(B11:D13)</f>
        <v>0.6041364275</v>
      </c>
      <c r="G11" s="5">
        <f>MIN(B11:D13)</f>
        <v>0.5718482766</v>
      </c>
    </row>
    <row r="12">
      <c r="A12" s="1" t="s">
        <v>50</v>
      </c>
      <c r="B12" s="21">
        <f t="shared" ref="B12:D12" si="3">(B4*$A$2 - B7*$A$7) / ($G$2*$H$2 - $G$3* $H$3)</f>
        <v>0.6299512093</v>
      </c>
      <c r="C12" s="21">
        <f t="shared" si="3"/>
        <v>0.5718482766</v>
      </c>
      <c r="D12" s="21">
        <f t="shared" si="3"/>
        <v>0.63113163</v>
      </c>
      <c r="E12" s="5">
        <f t="shared" si="4"/>
        <v>0.6109770386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0.5991291118</v>
      </c>
      <c r="C13" s="21">
        <f t="shared" si="5"/>
        <v>0.5923351346</v>
      </c>
      <c r="D13" s="21">
        <f t="shared" si="5"/>
        <v>0.5932794712</v>
      </c>
      <c r="E13" s="5">
        <f t="shared" si="4"/>
        <v>0.5949145725</v>
      </c>
      <c r="F13" s="5">
        <f>STDEV(B11:D13)</f>
        <v>0.0200637244</v>
      </c>
      <c r="G13" s="5">
        <f>Max(B11:D13)</f>
        <v>0.63113163</v>
      </c>
    </row>
    <row r="14">
      <c r="A14" s="1" t="s">
        <v>62</v>
      </c>
      <c r="B14" s="5">
        <f t="shared" ref="B14:D14" si="6">AVERAGE(B11:B13)</f>
        <v>0.6177753878</v>
      </c>
      <c r="C14" s="5">
        <f t="shared" si="6"/>
        <v>0.5864592624</v>
      </c>
      <c r="D14" s="5">
        <f t="shared" si="6"/>
        <v>0.6081746323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708.0</v>
      </c>
      <c r="H17" s="17">
        <f t="shared" ref="H17:H18" si="7">10^-9</f>
        <v>0.000000001</v>
      </c>
    </row>
    <row r="18">
      <c r="A18" s="1" t="s">
        <v>53</v>
      </c>
      <c r="B18" s="19">
        <v>560.8</v>
      </c>
      <c r="C18" s="19">
        <v>565.5</v>
      </c>
      <c r="D18" s="19">
        <v>555.3</v>
      </c>
      <c r="E18" s="1"/>
      <c r="F18" s="1" t="s">
        <v>54</v>
      </c>
      <c r="G18" s="18">
        <v>5.1</v>
      </c>
      <c r="H18" s="17">
        <f t="shared" si="7"/>
        <v>0.000000001</v>
      </c>
    </row>
    <row r="19">
      <c r="A19" s="1" t="s">
        <v>55</v>
      </c>
      <c r="B19" s="19">
        <v>587.0</v>
      </c>
      <c r="C19" s="19">
        <v>578.3</v>
      </c>
      <c r="D19" s="19">
        <v>562.3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595.0</v>
      </c>
      <c r="C20" s="19">
        <v>584.5</v>
      </c>
      <c r="D20" s="19">
        <v>566.6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13.07</v>
      </c>
      <c r="C21" s="20">
        <v>13.53</v>
      </c>
      <c r="D21" s="20">
        <v>13.4</v>
      </c>
      <c r="E21" s="6"/>
      <c r="F21" s="6"/>
      <c r="G21" s="6"/>
      <c r="H21" s="6"/>
    </row>
    <row r="22">
      <c r="A22" s="17">
        <f>10^-9</f>
        <v>0.000000001</v>
      </c>
      <c r="B22" s="20">
        <v>13.5</v>
      </c>
      <c r="C22" s="20">
        <v>13.78</v>
      </c>
      <c r="D22" s="20">
        <v>13.4</v>
      </c>
      <c r="E22" s="6"/>
      <c r="F22" s="6"/>
      <c r="G22" s="6"/>
      <c r="H22" s="6"/>
    </row>
    <row r="23">
      <c r="A23" s="13"/>
      <c r="B23" s="20">
        <v>16.05</v>
      </c>
      <c r="C23" s="20">
        <v>15.3</v>
      </c>
      <c r="D23" s="20">
        <v>14.2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0.7792431356</v>
      </c>
      <c r="C26" s="21">
        <f t="shared" si="8"/>
        <v>0.7852752881</v>
      </c>
      <c r="D26" s="21">
        <f t="shared" si="8"/>
        <v>0.7709489259</v>
      </c>
      <c r="E26" s="5">
        <f t="shared" ref="E26:E28" si="10">AVERAGE(B26:D26)</f>
        <v>0.7784891165</v>
      </c>
      <c r="F26" s="5">
        <f>AVERAGE(B26:D28)</f>
        <v>0.7949716255</v>
      </c>
      <c r="G26" s="5">
        <f>MIN(B26:D28)</f>
        <v>0.7709489259</v>
      </c>
    </row>
    <row r="27">
      <c r="A27" s="1" t="s">
        <v>50</v>
      </c>
      <c r="B27" s="21">
        <f t="shared" ref="B27:D27" si="9">(B19*$A$2 - B22*$A$7) / ($G$17*$H$2 - $G$18* $H$3)</f>
        <v>0.8159055342</v>
      </c>
      <c r="C27" s="21">
        <f t="shared" si="9"/>
        <v>0.8031298905</v>
      </c>
      <c r="D27" s="21">
        <f t="shared" si="9"/>
        <v>0.7809076682</v>
      </c>
      <c r="E27" s="22">
        <f t="shared" si="10"/>
        <v>0.799981031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0.8236591265</v>
      </c>
      <c r="C28" s="21">
        <f t="shared" si="11"/>
        <v>0.8097880211</v>
      </c>
      <c r="D28" s="21">
        <f t="shared" si="11"/>
        <v>0.7858870394</v>
      </c>
      <c r="E28" s="22">
        <f t="shared" si="10"/>
        <v>0.806444729</v>
      </c>
      <c r="F28" s="5">
        <f>STDEV(B26:D28)</f>
        <v>0.01852735532</v>
      </c>
      <c r="G28" s="5">
        <f>Max(B26:D28)</f>
        <v>0.8236591265</v>
      </c>
    </row>
    <row r="29">
      <c r="A29" s="1" t="s">
        <v>62</v>
      </c>
      <c r="B29" s="5">
        <f t="shared" ref="B29:D29" si="12">AVERAGE(B26:B28)</f>
        <v>0.8062692654</v>
      </c>
      <c r="C29" s="5">
        <f t="shared" si="12"/>
        <v>0.7993977332</v>
      </c>
      <c r="D29" s="5">
        <f t="shared" si="12"/>
        <v>0.7792478778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1610.0</v>
      </c>
      <c r="H32" s="17">
        <f t="shared" ref="H32:H33" si="13">10^-9</f>
        <v>0.000000001</v>
      </c>
    </row>
    <row r="33">
      <c r="A33" s="1" t="s">
        <v>53</v>
      </c>
      <c r="B33" s="19">
        <v>938.2</v>
      </c>
      <c r="C33" s="19">
        <v>953.0</v>
      </c>
      <c r="D33" s="19">
        <v>915.0</v>
      </c>
      <c r="E33" s="1"/>
      <c r="F33" s="1" t="s">
        <v>54</v>
      </c>
      <c r="G33" s="18">
        <v>10.72</v>
      </c>
      <c r="H33" s="17">
        <f t="shared" si="13"/>
        <v>0.000000001</v>
      </c>
    </row>
    <row r="34">
      <c r="A34" s="1" t="s">
        <v>55</v>
      </c>
      <c r="B34" s="19">
        <v>969.8</v>
      </c>
      <c r="C34" s="19">
        <v>1011.0</v>
      </c>
      <c r="D34" s="19">
        <v>914.5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1026.0</v>
      </c>
      <c r="C35" s="19">
        <v>1018.0</v>
      </c>
      <c r="D35" s="19">
        <v>916.5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15.6</v>
      </c>
      <c r="C36" s="20">
        <v>16.42</v>
      </c>
      <c r="D36" s="20">
        <v>14.66</v>
      </c>
      <c r="E36" s="6"/>
      <c r="F36" s="6"/>
      <c r="G36" s="6"/>
      <c r="H36" s="6"/>
    </row>
    <row r="37">
      <c r="A37" s="17">
        <f>10^-9</f>
        <v>0.000000001</v>
      </c>
      <c r="B37" s="20">
        <v>14.32</v>
      </c>
      <c r="C37" s="20">
        <v>14.3</v>
      </c>
      <c r="D37" s="20">
        <v>14.83</v>
      </c>
      <c r="E37" s="6"/>
      <c r="F37" s="6"/>
      <c r="G37" s="6"/>
      <c r="H37" s="6"/>
    </row>
    <row r="38">
      <c r="A38" s="13"/>
      <c r="B38" s="20">
        <v>16.54</v>
      </c>
      <c r="C38" s="20">
        <v>14.91</v>
      </c>
      <c r="D38" s="20">
        <v>14.95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0.5768845981</v>
      </c>
      <c r="C41" s="21">
        <f t="shared" si="14"/>
        <v>0.5856260317</v>
      </c>
      <c r="D41" s="21">
        <f t="shared" si="14"/>
        <v>0.5629658346</v>
      </c>
      <c r="E41" s="5">
        <f t="shared" ref="E41:E43" si="16">AVERAGE(B41:D41)</f>
        <v>0.5751588215</v>
      </c>
      <c r="F41" s="5">
        <f>AVERAGE(B41:D43)</f>
        <v>0.5923130687</v>
      </c>
      <c r="G41" s="5">
        <f>MIN(B41:D43)</f>
        <v>0.5625468961</v>
      </c>
    </row>
    <row r="42">
      <c r="A42" s="1" t="s">
        <v>50</v>
      </c>
      <c r="B42" s="21">
        <f t="shared" ref="B42:D42" si="15">(B34*$A$2 - B37*$A$7) / ($G$32*$H$2 - $G$33* $H$3)</f>
        <v>0.5974438497</v>
      </c>
      <c r="C42" s="21">
        <f t="shared" si="15"/>
        <v>0.6232179481</v>
      </c>
      <c r="D42" s="21">
        <f t="shared" si="15"/>
        <v>0.5625468961</v>
      </c>
      <c r="E42" s="22">
        <f t="shared" si="16"/>
        <v>0.594402898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0.6311965384</v>
      </c>
      <c r="C43" s="21">
        <f t="shared" si="17"/>
        <v>0.6272134961</v>
      </c>
      <c r="D43" s="21">
        <f t="shared" si="17"/>
        <v>0.5637224251</v>
      </c>
      <c r="E43" s="22">
        <f t="shared" si="16"/>
        <v>0.6073774865</v>
      </c>
      <c r="F43" s="5">
        <f>STDEV(B41:D43)</f>
        <v>0.0286331643</v>
      </c>
      <c r="G43" s="5">
        <f>Max(B41:D43)</f>
        <v>0.6311965384</v>
      </c>
    </row>
    <row r="44">
      <c r="A44" s="1" t="s">
        <v>62</v>
      </c>
      <c r="B44" s="5">
        <f t="shared" ref="B44:D44" si="18">AVERAGE(B41:B43)</f>
        <v>0.6018416621</v>
      </c>
      <c r="C44" s="5">
        <f t="shared" si="18"/>
        <v>0.6120191586</v>
      </c>
      <c r="D44" s="5">
        <f t="shared" si="18"/>
        <v>0.5630783853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0.6041364275</v>
      </c>
      <c r="C48" s="5">
        <f t="shared" ref="C48:D48" si="19">F13</f>
        <v>0.0200637244</v>
      </c>
      <c r="D48" s="5">
        <f t="shared" si="19"/>
        <v>0.63113163</v>
      </c>
      <c r="E48" s="5">
        <f>G11</f>
        <v>0.5718482766</v>
      </c>
    </row>
    <row r="49">
      <c r="A49" s="1" t="s">
        <v>63</v>
      </c>
      <c r="B49" s="5">
        <f>F26</f>
        <v>0.7949716255</v>
      </c>
      <c r="C49" s="5">
        <f t="shared" ref="C49:D49" si="20">F28</f>
        <v>0.01852735532</v>
      </c>
      <c r="D49" s="5">
        <f t="shared" si="20"/>
        <v>0.8236591265</v>
      </c>
      <c r="E49" s="5">
        <f>G26</f>
        <v>0.7709489259</v>
      </c>
    </row>
    <row r="50">
      <c r="A50" s="1" t="s">
        <v>64</v>
      </c>
      <c r="B50" s="5">
        <f>F41</f>
        <v>0.5923130687</v>
      </c>
      <c r="C50" s="5">
        <f t="shared" ref="C50:D50" si="21">F43</f>
        <v>0.0286331643</v>
      </c>
      <c r="D50" s="5">
        <f t="shared" si="21"/>
        <v>0.6311965384</v>
      </c>
      <c r="E50" s="5">
        <f>G41</f>
        <v>0.5625468961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731.0</v>
      </c>
      <c r="H2" s="17">
        <f t="shared" ref="H2:H3" si="1">10^-9</f>
        <v>0.000000001</v>
      </c>
    </row>
    <row r="3">
      <c r="A3" s="1" t="s">
        <v>53</v>
      </c>
      <c r="B3" s="19">
        <v>314.0</v>
      </c>
      <c r="C3" s="19">
        <v>373.0</v>
      </c>
      <c r="D3" s="19">
        <v>412.0</v>
      </c>
      <c r="E3" s="1"/>
      <c r="F3" s="1" t="s">
        <v>54</v>
      </c>
      <c r="G3" s="18">
        <v>6.3</v>
      </c>
      <c r="H3" s="17">
        <f t="shared" si="1"/>
        <v>0.000000001</v>
      </c>
    </row>
    <row r="4">
      <c r="A4" s="1" t="s">
        <v>55</v>
      </c>
      <c r="B4" s="19">
        <v>350.0</v>
      </c>
      <c r="C4" s="19">
        <v>454.0</v>
      </c>
      <c r="D4" s="19">
        <v>440.0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386.0</v>
      </c>
      <c r="C5" s="19">
        <v>457.0</v>
      </c>
      <c r="D5" s="19">
        <v>487.0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8.3</v>
      </c>
      <c r="C6" s="20">
        <v>9.5</v>
      </c>
      <c r="D6" s="20">
        <v>8.0</v>
      </c>
      <c r="E6" s="6"/>
      <c r="F6" s="6"/>
      <c r="G6" s="6"/>
      <c r="H6" s="6"/>
    </row>
    <row r="7">
      <c r="A7" s="17">
        <f>10^-9</f>
        <v>0.000000001</v>
      </c>
      <c r="B7" s="20">
        <v>8.6</v>
      </c>
      <c r="C7" s="20">
        <v>9.2</v>
      </c>
      <c r="D7" s="20">
        <v>8.4</v>
      </c>
      <c r="E7" s="6"/>
      <c r="F7" s="6"/>
      <c r="G7" s="6"/>
      <c r="H7" s="6"/>
    </row>
    <row r="8">
      <c r="A8" s="13"/>
      <c r="B8" s="20">
        <v>8.7</v>
      </c>
      <c r="C8" s="20">
        <v>8.3</v>
      </c>
      <c r="D8" s="20">
        <v>8.2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0.4218297226</v>
      </c>
      <c r="C11" s="21">
        <f t="shared" si="2"/>
        <v>0.5015868635</v>
      </c>
      <c r="D11" s="21">
        <f t="shared" si="2"/>
        <v>0.5574720574</v>
      </c>
      <c r="E11" s="5">
        <f t="shared" ref="E11:E13" si="4">AVERAGE(B11:D11)</f>
        <v>0.4936295479</v>
      </c>
      <c r="F11" s="5">
        <f>AVERAGE(B11:D13)</f>
        <v>0.5513085875</v>
      </c>
      <c r="G11" s="5">
        <f>MIN(B11:D13)</f>
        <v>0.4218297226</v>
      </c>
    </row>
    <row r="12">
      <c r="A12" s="1" t="s">
        <v>50</v>
      </c>
      <c r="B12" s="21">
        <f t="shared" ref="B12:D12" si="3">(B4*$A$2 - B7*$A$7) / ($G$2*$H$2 - $G$3* $H$3)</f>
        <v>0.4710914861</v>
      </c>
      <c r="C12" s="21">
        <f t="shared" si="3"/>
        <v>0.6137712157</v>
      </c>
      <c r="D12" s="21">
        <f t="shared" si="3"/>
        <v>0.5955567821</v>
      </c>
      <c r="E12" s="5">
        <f t="shared" si="4"/>
        <v>0.560139828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0.5206292259</v>
      </c>
      <c r="C13" s="21">
        <f t="shared" si="5"/>
        <v>0.6191527529</v>
      </c>
      <c r="D13" s="21">
        <f t="shared" si="5"/>
        <v>0.6606871809</v>
      </c>
      <c r="E13" s="5">
        <f t="shared" si="4"/>
        <v>0.6001563866</v>
      </c>
      <c r="F13" s="5">
        <f>STDEV(B11:D13)</f>
        <v>0.07832385599</v>
      </c>
      <c r="G13" s="5">
        <f>Max(B11:D13)</f>
        <v>0.6606871809</v>
      </c>
    </row>
    <row r="14">
      <c r="A14" s="1" t="s">
        <v>62</v>
      </c>
      <c r="B14" s="5">
        <f t="shared" ref="B14:D14" si="6">AVERAGE(B11:B13)</f>
        <v>0.4711834782</v>
      </c>
      <c r="C14" s="5">
        <f t="shared" si="6"/>
        <v>0.5781702774</v>
      </c>
      <c r="D14" s="5">
        <f t="shared" si="6"/>
        <v>0.6045720068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661.0</v>
      </c>
      <c r="H17" s="17">
        <f t="shared" ref="H17:H18" si="7">10^-9</f>
        <v>0.000000001</v>
      </c>
    </row>
    <row r="18">
      <c r="A18" s="1" t="s">
        <v>53</v>
      </c>
      <c r="B18" s="19">
        <v>510.0</v>
      </c>
      <c r="C18" s="19">
        <v>507.0</v>
      </c>
      <c r="D18" s="19">
        <v>510.0</v>
      </c>
      <c r="E18" s="1"/>
      <c r="F18" s="1" t="s">
        <v>54</v>
      </c>
      <c r="G18" s="18">
        <v>5.85</v>
      </c>
      <c r="H18" s="17">
        <f t="shared" si="7"/>
        <v>0.000000001</v>
      </c>
    </row>
    <row r="19">
      <c r="A19" s="1" t="s">
        <v>55</v>
      </c>
      <c r="B19" s="19">
        <v>494.0</v>
      </c>
      <c r="C19" s="19">
        <v>496.0</v>
      </c>
      <c r="D19" s="19">
        <v>520.0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517.0</v>
      </c>
      <c r="C20" s="19">
        <v>527.0</v>
      </c>
      <c r="D20" s="19">
        <v>516.0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6.9</v>
      </c>
      <c r="C21" s="20">
        <v>6.9</v>
      </c>
      <c r="D21" s="20">
        <v>6.5</v>
      </c>
      <c r="E21" s="6"/>
      <c r="F21" s="6"/>
      <c r="G21" s="6"/>
      <c r="H21" s="6"/>
    </row>
    <row r="22">
      <c r="A22" s="17">
        <f>10^-9</f>
        <v>0.000000001</v>
      </c>
      <c r="B22" s="20">
        <v>6.7</v>
      </c>
      <c r="C22" s="20">
        <v>7.4</v>
      </c>
      <c r="D22" s="20">
        <v>6.6</v>
      </c>
      <c r="E22" s="6"/>
      <c r="F22" s="6"/>
      <c r="G22" s="6"/>
      <c r="H22" s="6"/>
    </row>
    <row r="23">
      <c r="A23" s="13"/>
      <c r="B23" s="20">
        <v>7.0</v>
      </c>
      <c r="C23" s="20">
        <v>6.9</v>
      </c>
      <c r="D23" s="20">
        <v>6.9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0.7679157445</v>
      </c>
      <c r="C26" s="21">
        <f t="shared" si="8"/>
        <v>0.7633366405</v>
      </c>
      <c r="D26" s="21">
        <f t="shared" si="8"/>
        <v>0.7685262917</v>
      </c>
      <c r="E26" s="5">
        <f t="shared" ref="E26:E28" si="10">AVERAGE(B26:D26)</f>
        <v>0.7665928922</v>
      </c>
      <c r="F26" s="5">
        <f>AVERAGE(B26:D28)</f>
        <v>0.7691537985</v>
      </c>
      <c r="G26" s="5">
        <f>MIN(B26:D28)</f>
        <v>0.74379913</v>
      </c>
    </row>
    <row r="27">
      <c r="A27" s="1" t="s">
        <v>50</v>
      </c>
      <c r="B27" s="21">
        <f t="shared" ref="B27:D27" si="9">(B19*$A$2 - B22*$A$7) / ($G$17*$H$2 - $G$18* $H$3)</f>
        <v>0.74379913</v>
      </c>
      <c r="C27" s="21">
        <f t="shared" si="9"/>
        <v>0.7457834084</v>
      </c>
      <c r="D27" s="21">
        <f t="shared" si="9"/>
        <v>0.783637335</v>
      </c>
      <c r="E27" s="22">
        <f t="shared" si="10"/>
        <v>0.7577399578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0.7784476837</v>
      </c>
      <c r="C28" s="21">
        <f t="shared" si="11"/>
        <v>0.7938640006</v>
      </c>
      <c r="D28" s="21">
        <f t="shared" si="11"/>
        <v>0.7770739525</v>
      </c>
      <c r="E28" s="22">
        <f t="shared" si="10"/>
        <v>0.7831285456</v>
      </c>
      <c r="F28" s="5">
        <f>STDEV(B26:D28)</f>
        <v>0.01656152273</v>
      </c>
      <c r="G28" s="5">
        <f>Max(B26:D28)</f>
        <v>0.7938640006</v>
      </c>
    </row>
    <row r="29">
      <c r="A29" s="1" t="s">
        <v>62</v>
      </c>
      <c r="B29" s="5">
        <f t="shared" ref="B29:D29" si="12">AVERAGE(B26:B28)</f>
        <v>0.7633875194</v>
      </c>
      <c r="C29" s="5">
        <f t="shared" si="12"/>
        <v>0.7676613498</v>
      </c>
      <c r="D29" s="5">
        <f t="shared" si="12"/>
        <v>0.7764125264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1480.0</v>
      </c>
      <c r="H32" s="17">
        <f t="shared" ref="H32:H33" si="13">10^-9</f>
        <v>0.000000001</v>
      </c>
    </row>
    <row r="33">
      <c r="A33" s="1" t="s">
        <v>53</v>
      </c>
      <c r="B33" s="19">
        <v>993.0</v>
      </c>
      <c r="C33" s="19">
        <v>1006.0</v>
      </c>
      <c r="D33" s="19">
        <v>983.0</v>
      </c>
      <c r="E33" s="1"/>
      <c r="F33" s="1" t="s">
        <v>54</v>
      </c>
      <c r="G33" s="18">
        <v>9.0</v>
      </c>
      <c r="H33" s="17">
        <f t="shared" si="13"/>
        <v>0.000000001</v>
      </c>
    </row>
    <row r="34">
      <c r="A34" s="1" t="s">
        <v>55</v>
      </c>
      <c r="B34" s="19">
        <v>976.0</v>
      </c>
      <c r="C34" s="19">
        <v>981.0</v>
      </c>
      <c r="D34" s="19">
        <v>974.0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868.0</v>
      </c>
      <c r="C35" s="19">
        <v>932.0</v>
      </c>
      <c r="D35" s="19">
        <v>865.0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8.5</v>
      </c>
      <c r="C36" s="20">
        <v>8.2</v>
      </c>
      <c r="D36" s="20">
        <v>8.1</v>
      </c>
      <c r="E36" s="6"/>
      <c r="F36" s="6"/>
      <c r="G36" s="6"/>
      <c r="H36" s="6"/>
    </row>
    <row r="37">
      <c r="A37" s="17">
        <f>10^-9</f>
        <v>0.000000001</v>
      </c>
      <c r="B37" s="20">
        <v>7.2</v>
      </c>
      <c r="C37" s="20">
        <v>8.5</v>
      </c>
      <c r="D37" s="20">
        <v>7.6</v>
      </c>
      <c r="E37" s="6"/>
      <c r="F37" s="6"/>
      <c r="G37" s="6"/>
      <c r="H37" s="6"/>
    </row>
    <row r="38">
      <c r="A38" s="13"/>
      <c r="B38" s="20">
        <v>7.5</v>
      </c>
      <c r="C38" s="20">
        <v>7.7</v>
      </c>
      <c r="D38" s="20">
        <v>7.4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0.6692726037</v>
      </c>
      <c r="C41" s="21">
        <f t="shared" si="14"/>
        <v>0.6783140721</v>
      </c>
      <c r="D41" s="21">
        <f t="shared" si="14"/>
        <v>0.662746431</v>
      </c>
      <c r="E41" s="5">
        <f t="shared" ref="E41:E43" si="16">AVERAGE(B41:D41)</f>
        <v>0.6701110356</v>
      </c>
      <c r="F41" s="5">
        <f>AVERAGE(B41:D43)</f>
        <v>0.6425938515</v>
      </c>
      <c r="G41" s="5">
        <f>MIN(B41:D43)</f>
        <v>0.5830047587</v>
      </c>
    </row>
    <row r="42">
      <c r="A42" s="1" t="s">
        <v>50</v>
      </c>
      <c r="B42" s="21">
        <f t="shared" ref="B42:D42" si="15">(B34*$A$2 - B37*$A$7) / ($G$32*$H$2 - $G$33* $H$3)</f>
        <v>0.6585995921</v>
      </c>
      <c r="C42" s="21">
        <f t="shared" si="15"/>
        <v>0.6611148878</v>
      </c>
      <c r="D42" s="21">
        <f t="shared" si="15"/>
        <v>0.6569680489</v>
      </c>
      <c r="E42" s="22">
        <f t="shared" si="16"/>
        <v>0.6588941763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0.5849762067</v>
      </c>
      <c r="C43" s="21">
        <f t="shared" si="17"/>
        <v>0.6283480625</v>
      </c>
      <c r="D43" s="21">
        <f t="shared" si="17"/>
        <v>0.5830047587</v>
      </c>
      <c r="E43" s="22">
        <f t="shared" si="16"/>
        <v>0.5987763426</v>
      </c>
      <c r="F43" s="5">
        <f>STDEV(B41:D43)</f>
        <v>0.03583511195</v>
      </c>
      <c r="G43" s="5">
        <f>Max(B41:D43)</f>
        <v>0.6783140721</v>
      </c>
    </row>
    <row r="44">
      <c r="A44" s="1" t="s">
        <v>62</v>
      </c>
      <c r="B44" s="5">
        <f t="shared" ref="B44:D44" si="18">AVERAGE(B41:B43)</f>
        <v>0.6376161341</v>
      </c>
      <c r="C44" s="5">
        <f t="shared" si="18"/>
        <v>0.6559256741</v>
      </c>
      <c r="D44" s="5">
        <f t="shared" si="18"/>
        <v>0.6342397462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0.5513085875</v>
      </c>
      <c r="C48" s="5">
        <f t="shared" ref="C48:D48" si="19">F13</f>
        <v>0.07832385599</v>
      </c>
      <c r="D48" s="5">
        <f t="shared" si="19"/>
        <v>0.6606871809</v>
      </c>
      <c r="E48" s="5">
        <f>G11</f>
        <v>0.4218297226</v>
      </c>
    </row>
    <row r="49">
      <c r="A49" s="1" t="s">
        <v>63</v>
      </c>
      <c r="B49" s="5">
        <f>F26</f>
        <v>0.7691537985</v>
      </c>
      <c r="C49" s="5">
        <f t="shared" ref="C49:D49" si="20">F28</f>
        <v>0.01656152273</v>
      </c>
      <c r="D49" s="5">
        <f t="shared" si="20"/>
        <v>0.7938640006</v>
      </c>
      <c r="E49" s="5">
        <f>G26</f>
        <v>0.74379913</v>
      </c>
    </row>
    <row r="50">
      <c r="A50" s="1" t="s">
        <v>64</v>
      </c>
      <c r="B50" s="5">
        <f>F41</f>
        <v>0.6425938515</v>
      </c>
      <c r="C50" s="5">
        <f t="shared" ref="C50:D50" si="21">F43</f>
        <v>0.03583511195</v>
      </c>
      <c r="D50" s="5">
        <f t="shared" si="21"/>
        <v>0.6783140721</v>
      </c>
      <c r="E50" s="5">
        <f>G41</f>
        <v>0.5830047587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670.0</v>
      </c>
      <c r="H2" s="17">
        <f t="shared" ref="H2:H3" si="1">10^-9</f>
        <v>0.000000001</v>
      </c>
    </row>
    <row r="3">
      <c r="A3" s="1" t="s">
        <v>53</v>
      </c>
      <c r="B3" s="19">
        <v>393.0</v>
      </c>
      <c r="C3" s="19">
        <v>423.0</v>
      </c>
      <c r="D3" s="19">
        <v>450.0</v>
      </c>
      <c r="E3" s="1"/>
      <c r="F3" s="1" t="s">
        <v>54</v>
      </c>
      <c r="G3" s="18">
        <v>6.8</v>
      </c>
      <c r="H3" s="17">
        <f t="shared" si="1"/>
        <v>0.000000001</v>
      </c>
    </row>
    <row r="4">
      <c r="A4" s="1" t="s">
        <v>55</v>
      </c>
      <c r="B4" s="19">
        <v>466.0</v>
      </c>
      <c r="C4" s="19">
        <v>430.0</v>
      </c>
      <c r="D4" s="19">
        <v>446.0</v>
      </c>
      <c r="E4" s="1"/>
      <c r="F4" s="1" t="s">
        <v>56</v>
      </c>
      <c r="G4" s="18" t="s">
        <v>56</v>
      </c>
    </row>
    <row r="5">
      <c r="A5" s="1" t="s">
        <v>57</v>
      </c>
      <c r="B5" s="19">
        <v>480.0</v>
      </c>
      <c r="C5" s="19">
        <v>486.0</v>
      </c>
      <c r="D5" s="19">
        <v>451.0</v>
      </c>
      <c r="E5" s="6"/>
      <c r="F5" s="6" t="s">
        <v>56</v>
      </c>
      <c r="G5" s="6" t="s">
        <v>56</v>
      </c>
    </row>
    <row r="6">
      <c r="A6" s="13" t="s">
        <v>58</v>
      </c>
      <c r="B6" s="20">
        <v>9.2</v>
      </c>
      <c r="C6" s="20">
        <v>8.2</v>
      </c>
      <c r="D6" s="20">
        <v>8.1</v>
      </c>
      <c r="E6" s="6"/>
      <c r="F6" s="6"/>
      <c r="G6" s="6"/>
      <c r="H6" s="6"/>
    </row>
    <row r="7">
      <c r="A7" s="17">
        <f>10^-9</f>
        <v>0.000000001</v>
      </c>
      <c r="B7" s="20">
        <v>8.4</v>
      </c>
      <c r="C7" s="20">
        <v>7.8</v>
      </c>
      <c r="D7" s="20">
        <v>7.6</v>
      </c>
      <c r="E7" s="6"/>
      <c r="F7" s="6"/>
      <c r="G7" s="6"/>
      <c r="H7" s="6"/>
    </row>
    <row r="8">
      <c r="A8" s="13"/>
      <c r="B8" s="20">
        <v>7.6</v>
      </c>
      <c r="C8" s="20">
        <v>8.8</v>
      </c>
      <c r="D8" s="20">
        <v>7.2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0.5787092883</v>
      </c>
      <c r="C11" s="21">
        <f t="shared" si="2"/>
        <v>0.6254523522</v>
      </c>
      <c r="D11" s="21">
        <f t="shared" si="2"/>
        <v>0.6663148372</v>
      </c>
      <c r="E11" s="5">
        <f t="shared" ref="E11:E13" si="4">AVERAGE(B11:D11)</f>
        <v>0.6234921592</v>
      </c>
      <c r="F11" s="5">
        <f>AVERAGE(B11:D13)</f>
        <v>0.6621263906</v>
      </c>
      <c r="G11" s="5">
        <f>MIN(B11:D13)</f>
        <v>0.5787092883</v>
      </c>
    </row>
    <row r="12">
      <c r="A12" s="1" t="s">
        <v>50</v>
      </c>
      <c r="B12" s="21">
        <f t="shared" ref="B12:D12" si="3">(B4*$A$2 - B7*$A$7) / ($G$2*$H$2 - $G$3* $H$3)</f>
        <v>0.6899879373</v>
      </c>
      <c r="C12" s="21">
        <f t="shared" si="3"/>
        <v>0.6366103739</v>
      </c>
      <c r="D12" s="21">
        <f t="shared" si="3"/>
        <v>0.6610373945</v>
      </c>
      <c r="E12" s="5">
        <f t="shared" si="4"/>
        <v>0.6625452352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0.7123039807</v>
      </c>
      <c r="C13" s="21">
        <f t="shared" si="5"/>
        <v>0.7195416164</v>
      </c>
      <c r="D13" s="21">
        <f t="shared" si="5"/>
        <v>0.6691797346</v>
      </c>
      <c r="E13" s="5">
        <f t="shared" si="4"/>
        <v>0.7003417772</v>
      </c>
      <c r="F13" s="5">
        <f>STDEV(B11:D13)</f>
        <v>0.04417791911</v>
      </c>
      <c r="G13" s="5">
        <f>Max(B11:D13)</f>
        <v>0.7195416164</v>
      </c>
    </row>
    <row r="14">
      <c r="A14" s="1" t="s">
        <v>62</v>
      </c>
      <c r="B14" s="5">
        <f t="shared" ref="B14:D14" si="6">AVERAGE(B11:B13)</f>
        <v>0.6603337354</v>
      </c>
      <c r="C14" s="5">
        <f t="shared" si="6"/>
        <v>0.6605347809</v>
      </c>
      <c r="D14" s="5">
        <f t="shared" si="6"/>
        <v>0.6655106554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640.0</v>
      </c>
      <c r="H17" s="17">
        <f t="shared" ref="H17:H18" si="7">10^-9</f>
        <v>0.000000001</v>
      </c>
    </row>
    <row r="18">
      <c r="A18" s="1" t="s">
        <v>53</v>
      </c>
      <c r="B18" s="19">
        <v>491.0</v>
      </c>
      <c r="C18" s="19">
        <v>497.0</v>
      </c>
      <c r="D18" s="19">
        <v>491.0</v>
      </c>
      <c r="E18" s="1"/>
      <c r="F18" s="1" t="s">
        <v>54</v>
      </c>
      <c r="G18" s="18">
        <v>6.2</v>
      </c>
      <c r="H18" s="17">
        <f t="shared" si="7"/>
        <v>0.000000001</v>
      </c>
    </row>
    <row r="19">
      <c r="A19" s="1" t="s">
        <v>55</v>
      </c>
      <c r="B19" s="19">
        <v>492.0</v>
      </c>
      <c r="C19" s="19">
        <v>499.0</v>
      </c>
      <c r="D19" s="19">
        <v>485.0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495.0</v>
      </c>
      <c r="C20" s="19">
        <v>500.0</v>
      </c>
      <c r="D20" s="19">
        <v>512.0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7.6</v>
      </c>
      <c r="C21" s="20">
        <v>7.7</v>
      </c>
      <c r="D21" s="20">
        <v>7.0</v>
      </c>
      <c r="E21" s="6"/>
      <c r="F21" s="6"/>
      <c r="G21" s="6"/>
      <c r="H21" s="6"/>
    </row>
    <row r="22">
      <c r="A22" s="17">
        <f>10^-9</f>
        <v>0.000000001</v>
      </c>
      <c r="B22" s="20">
        <v>6.8</v>
      </c>
      <c r="C22" s="20">
        <v>7.1</v>
      </c>
      <c r="D22" s="20">
        <v>7.3</v>
      </c>
      <c r="E22" s="6"/>
      <c r="F22" s="6"/>
      <c r="G22" s="6"/>
      <c r="H22" s="6"/>
    </row>
    <row r="23">
      <c r="A23" s="13"/>
      <c r="B23" s="20">
        <v>8.6</v>
      </c>
      <c r="C23" s="20">
        <v>7.8</v>
      </c>
      <c r="D23" s="20">
        <v>8.4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0.7627011676</v>
      </c>
      <c r="C26" s="21">
        <f t="shared" si="8"/>
        <v>0.7720100978</v>
      </c>
      <c r="D26" s="21">
        <f t="shared" si="8"/>
        <v>0.7636478384</v>
      </c>
      <c r="E26" s="5">
        <f t="shared" ref="E26:E28" si="10">AVERAGE(B26:D26)</f>
        <v>0.7661197013</v>
      </c>
      <c r="F26" s="5">
        <f>AVERAGE(B26:D28)</f>
        <v>0.7702570036</v>
      </c>
      <c r="G26" s="5">
        <f>MIN(B26:D28)</f>
        <v>0.7537077943</v>
      </c>
    </row>
    <row r="27">
      <c r="A27" s="1" t="s">
        <v>50</v>
      </c>
      <c r="B27" s="21">
        <f t="shared" ref="B27:D27" si="9">(B19*$A$2 - B22*$A$7) / ($G$17*$H$2 - $G$18* $H$3)</f>
        <v>0.7655411802</v>
      </c>
      <c r="C27" s="21">
        <f t="shared" si="9"/>
        <v>0.7761123383</v>
      </c>
      <c r="D27" s="21">
        <f t="shared" si="9"/>
        <v>0.7537077943</v>
      </c>
      <c r="E27" s="22">
        <f t="shared" si="10"/>
        <v>0.7651204376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0.7674345219</v>
      </c>
      <c r="C28" s="21">
        <f t="shared" si="11"/>
        <v>0.7765856737</v>
      </c>
      <c r="D28" s="21">
        <f t="shared" si="11"/>
        <v>0.7945724203</v>
      </c>
      <c r="E28" s="22">
        <f t="shared" si="10"/>
        <v>0.779530872</v>
      </c>
      <c r="F28" s="5">
        <f>STDEV(B26:D28)</f>
        <v>0.01158395056</v>
      </c>
      <c r="G28" s="5">
        <f>Max(B26:D28)</f>
        <v>0.7945724203</v>
      </c>
    </row>
    <row r="29">
      <c r="A29" s="1" t="s">
        <v>62</v>
      </c>
      <c r="B29" s="5">
        <f t="shared" ref="B29:D29" si="12">AVERAGE(B26:B28)</f>
        <v>0.7652256232</v>
      </c>
      <c r="C29" s="5">
        <f t="shared" si="12"/>
        <v>0.7749027033</v>
      </c>
      <c r="D29" s="5">
        <f t="shared" si="12"/>
        <v>0.7706426843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706.0</v>
      </c>
      <c r="H32" s="17">
        <f t="shared" ref="H32:H33" si="13">10^-9</f>
        <v>0.000000001</v>
      </c>
    </row>
    <row r="33">
      <c r="A33" s="1" t="s">
        <v>53</v>
      </c>
      <c r="B33" s="23">
        <v>512.0</v>
      </c>
      <c r="C33" s="23">
        <v>520.0</v>
      </c>
      <c r="D33" s="23">
        <v>485.0</v>
      </c>
      <c r="E33" s="1"/>
      <c r="F33" s="1" t="s">
        <v>54</v>
      </c>
      <c r="G33" s="18">
        <v>6.1</v>
      </c>
      <c r="H33" s="17">
        <f t="shared" si="13"/>
        <v>0.000000001</v>
      </c>
    </row>
    <row r="34">
      <c r="A34" s="1" t="s">
        <v>55</v>
      </c>
      <c r="B34" s="19">
        <v>493.0</v>
      </c>
      <c r="C34" s="19">
        <v>454.0</v>
      </c>
      <c r="D34" s="19">
        <v>467.0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508.0</v>
      </c>
      <c r="C35" s="19">
        <v>519.0</v>
      </c>
      <c r="D35" s="19">
        <v>484.0</v>
      </c>
      <c r="E35" s="6"/>
      <c r="F35" s="6" t="s">
        <v>56</v>
      </c>
      <c r="G35" s="6" t="s">
        <v>56</v>
      </c>
    </row>
    <row r="36">
      <c r="A36" s="13" t="s">
        <v>58</v>
      </c>
      <c r="B36" s="24">
        <v>8.8</v>
      </c>
      <c r="C36" s="24">
        <v>8.9</v>
      </c>
      <c r="D36" s="24">
        <v>8.5</v>
      </c>
      <c r="E36" s="6"/>
      <c r="F36" s="6"/>
      <c r="G36" s="6"/>
      <c r="H36" s="6"/>
    </row>
    <row r="37">
      <c r="A37" s="17">
        <f>10^-9</f>
        <v>0.000000001</v>
      </c>
      <c r="B37" s="20">
        <v>8.2</v>
      </c>
      <c r="C37" s="20">
        <v>7.8</v>
      </c>
      <c r="D37" s="20">
        <v>8.6</v>
      </c>
      <c r="E37" s="6"/>
      <c r="F37" s="6"/>
      <c r="G37" s="6"/>
      <c r="H37" s="6"/>
    </row>
    <row r="38">
      <c r="A38" s="13"/>
      <c r="B38" s="20">
        <v>8.4</v>
      </c>
      <c r="C38" s="20">
        <v>8.3</v>
      </c>
      <c r="D38" s="20">
        <v>8.0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0.7189598514</v>
      </c>
      <c r="C41" s="21">
        <f t="shared" si="14"/>
        <v>0.7302471782</v>
      </c>
      <c r="D41" s="21">
        <f t="shared" si="14"/>
        <v>0.6808115445</v>
      </c>
      <c r="E41" s="5">
        <f t="shared" ref="E41:E43" si="16">AVERAGE(B41:D41)</f>
        <v>0.7100061914</v>
      </c>
      <c r="F41" s="5">
        <f>AVERAGE(B41:D43)</f>
        <v>0.6931942658</v>
      </c>
      <c r="G41" s="5">
        <f>MIN(B41:D43)</f>
        <v>0.6375196457</v>
      </c>
    </row>
    <row r="42">
      <c r="A42" s="1" t="s">
        <v>50</v>
      </c>
      <c r="B42" s="21">
        <f t="shared" ref="B42:D42" si="15">(B34*$A$2 - B37*$A$7) / ($G$32*$H$2 - $G$33* $H$3)</f>
        <v>0.6926703815</v>
      </c>
      <c r="C42" s="21">
        <f t="shared" si="15"/>
        <v>0.6375196457</v>
      </c>
      <c r="D42" s="21">
        <f t="shared" si="15"/>
        <v>0.6549507072</v>
      </c>
      <c r="E42" s="22">
        <f t="shared" si="16"/>
        <v>0.6617135781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0.7138162595</v>
      </c>
      <c r="C43" s="21">
        <f t="shared" si="17"/>
        <v>0.729675668</v>
      </c>
      <c r="D43" s="21">
        <f t="shared" si="17"/>
        <v>0.6800971567</v>
      </c>
      <c r="E43" s="22">
        <f t="shared" si="16"/>
        <v>0.7078630281</v>
      </c>
      <c r="F43" s="5">
        <f>STDEV(B41:D43)</f>
        <v>0.032939939</v>
      </c>
      <c r="G43" s="5">
        <f>Max(B41:D43)</f>
        <v>0.7302471782</v>
      </c>
    </row>
    <row r="44">
      <c r="A44" s="1" t="s">
        <v>62</v>
      </c>
      <c r="B44" s="5">
        <f t="shared" ref="B44:D44" si="18">AVERAGE(B41:B43)</f>
        <v>0.7084821641</v>
      </c>
      <c r="C44" s="5">
        <f t="shared" si="18"/>
        <v>0.6991474973</v>
      </c>
      <c r="D44" s="5">
        <f t="shared" si="18"/>
        <v>0.6719531362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0.6621263906</v>
      </c>
      <c r="C48" s="5">
        <f t="shared" ref="C48:D48" si="19">F13</f>
        <v>0.04417791911</v>
      </c>
      <c r="D48" s="5">
        <f t="shared" si="19"/>
        <v>0.7195416164</v>
      </c>
      <c r="E48" s="5">
        <f>G11</f>
        <v>0.5787092883</v>
      </c>
    </row>
    <row r="49">
      <c r="A49" s="1" t="s">
        <v>63</v>
      </c>
      <c r="B49" s="5">
        <f>F26</f>
        <v>0.7702570036</v>
      </c>
      <c r="C49" s="5">
        <f t="shared" ref="C49:D49" si="20">F28</f>
        <v>0.01158395056</v>
      </c>
      <c r="D49" s="5">
        <f t="shared" si="20"/>
        <v>0.7945724203</v>
      </c>
      <c r="E49" s="5">
        <f>G26</f>
        <v>0.7537077943</v>
      </c>
    </row>
    <row r="50">
      <c r="A50" s="1" t="s">
        <v>64</v>
      </c>
      <c r="B50" s="5">
        <f>F41</f>
        <v>0.6931942658</v>
      </c>
      <c r="C50" s="5">
        <f t="shared" ref="C50:D50" si="21">F43</f>
        <v>0.032939939</v>
      </c>
      <c r="D50" s="5">
        <f t="shared" si="21"/>
        <v>0.7302471782</v>
      </c>
      <c r="E50" s="5">
        <f>G41</f>
        <v>0.6375196457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659.0</v>
      </c>
      <c r="H2" s="17">
        <f t="shared" ref="H2:H3" si="1">10^-9</f>
        <v>0.000000001</v>
      </c>
    </row>
    <row r="3">
      <c r="A3" s="1" t="s">
        <v>53</v>
      </c>
      <c r="B3" s="19">
        <v>400.0</v>
      </c>
      <c r="C3" s="19">
        <v>459.0</v>
      </c>
      <c r="D3" s="19">
        <v>461.0</v>
      </c>
      <c r="E3" s="1"/>
      <c r="F3" s="1" t="s">
        <v>54</v>
      </c>
      <c r="G3" s="18">
        <v>6.6</v>
      </c>
      <c r="H3" s="17">
        <f t="shared" si="1"/>
        <v>0.000000001</v>
      </c>
    </row>
    <row r="4">
      <c r="A4" s="1" t="s">
        <v>55</v>
      </c>
      <c r="B4" s="19">
        <v>435.0</v>
      </c>
      <c r="C4" s="19">
        <v>452.0</v>
      </c>
      <c r="D4" s="19">
        <v>437.0</v>
      </c>
      <c r="E4" s="1"/>
      <c r="F4" s="1" t="s">
        <v>56</v>
      </c>
      <c r="G4" s="18" t="s">
        <v>56</v>
      </c>
    </row>
    <row r="5">
      <c r="A5" s="1" t="s">
        <v>57</v>
      </c>
      <c r="B5" s="19">
        <v>462.0</v>
      </c>
      <c r="C5" s="19">
        <v>465.0</v>
      </c>
      <c r="D5" s="19">
        <v>460.0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8.6</v>
      </c>
      <c r="C6" s="20">
        <v>8.1</v>
      </c>
      <c r="D6" s="20">
        <v>7.4</v>
      </c>
      <c r="E6" s="6"/>
      <c r="F6" s="6"/>
      <c r="G6" s="6"/>
      <c r="H6" s="6"/>
    </row>
    <row r="7">
      <c r="A7" s="17">
        <f>10^-9</f>
        <v>0.000000001</v>
      </c>
      <c r="B7" s="20">
        <v>8.7</v>
      </c>
      <c r="C7" s="20">
        <v>7.6</v>
      </c>
      <c r="D7" s="20">
        <v>7.7</v>
      </c>
      <c r="E7" s="6"/>
      <c r="F7" s="6"/>
      <c r="G7" s="6"/>
      <c r="H7" s="6"/>
    </row>
    <row r="8">
      <c r="A8" s="13"/>
      <c r="B8" s="20">
        <v>9.0</v>
      </c>
      <c r="C8" s="20">
        <v>8.2</v>
      </c>
      <c r="D8" s="20">
        <v>7.7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0.5999386879</v>
      </c>
      <c r="C11" s="21">
        <f t="shared" si="2"/>
        <v>0.6911404047</v>
      </c>
      <c r="D11" s="21">
        <f t="shared" si="2"/>
        <v>0.69527897</v>
      </c>
      <c r="E11" s="5">
        <f t="shared" ref="E11:E13" si="4">AVERAGE(B11:D11)</f>
        <v>0.6621193542</v>
      </c>
      <c r="F11" s="5">
        <f>AVERAGE(B11:D13)</f>
        <v>0.6740922406</v>
      </c>
      <c r="G11" s="5">
        <f>MIN(B11:D13)</f>
        <v>0.5999386879</v>
      </c>
    </row>
    <row r="12">
      <c r="A12" s="1" t="s">
        <v>50</v>
      </c>
      <c r="B12" s="21">
        <f t="shared" ref="B12:D12" si="3">(B4*$A$2 - B7*$A$7) / ($G$2*$H$2 - $G$3* $H$3)</f>
        <v>0.6534334764</v>
      </c>
      <c r="C12" s="21">
        <f t="shared" si="3"/>
        <v>0.6811771919</v>
      </c>
      <c r="D12" s="21">
        <f t="shared" si="3"/>
        <v>0.6580318823</v>
      </c>
      <c r="E12" s="5">
        <f t="shared" si="4"/>
        <v>0.6642141835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0.6943592888</v>
      </c>
      <c r="C13" s="21">
        <f t="shared" si="5"/>
        <v>0.7001839362</v>
      </c>
      <c r="D13" s="21">
        <f t="shared" si="5"/>
        <v>0.6932863274</v>
      </c>
      <c r="E13" s="5">
        <f t="shared" si="4"/>
        <v>0.6959431841</v>
      </c>
      <c r="F13" s="5">
        <f>STDEV(B11:D13)</f>
        <v>0.0324675333</v>
      </c>
      <c r="G13" s="5">
        <f>Max(B11:D13)</f>
        <v>0.7001839362</v>
      </c>
    </row>
    <row r="14">
      <c r="A14" s="1" t="s">
        <v>62</v>
      </c>
      <c r="B14" s="5">
        <f t="shared" ref="B14:D14" si="6">AVERAGE(B11:B13)</f>
        <v>0.6492438177</v>
      </c>
      <c r="C14" s="5">
        <f t="shared" si="6"/>
        <v>0.6908338443</v>
      </c>
      <c r="D14" s="5">
        <f t="shared" si="6"/>
        <v>0.6821990599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579.0</v>
      </c>
      <c r="H17" s="17">
        <f t="shared" ref="H17:H18" si="7">10^-9</f>
        <v>0.000000001</v>
      </c>
    </row>
    <row r="18">
      <c r="A18" s="1" t="s">
        <v>53</v>
      </c>
      <c r="B18" s="19">
        <v>483.0</v>
      </c>
      <c r="C18" s="19">
        <v>476.0</v>
      </c>
      <c r="D18" s="19">
        <v>460.0</v>
      </c>
      <c r="E18" s="1"/>
      <c r="F18" s="1" t="s">
        <v>54</v>
      </c>
      <c r="G18" s="18">
        <v>6.4</v>
      </c>
      <c r="H18" s="17">
        <f t="shared" si="7"/>
        <v>0.000000001</v>
      </c>
    </row>
    <row r="19">
      <c r="A19" s="1" t="s">
        <v>55</v>
      </c>
      <c r="B19" s="19">
        <v>486.0</v>
      </c>
      <c r="C19" s="19">
        <v>480.0</v>
      </c>
      <c r="D19" s="19">
        <v>480.0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484.0</v>
      </c>
      <c r="C20" s="19">
        <v>440.0</v>
      </c>
      <c r="D20" s="19">
        <v>470.0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7.7</v>
      </c>
      <c r="C21" s="20">
        <v>8.0</v>
      </c>
      <c r="D21" s="20">
        <v>7.1</v>
      </c>
      <c r="E21" s="6"/>
      <c r="F21" s="6"/>
      <c r="G21" s="6"/>
      <c r="H21" s="6"/>
    </row>
    <row r="22">
      <c r="A22" s="17">
        <f>10^-9</f>
        <v>0.000000001</v>
      </c>
      <c r="B22" s="20">
        <v>7.9</v>
      </c>
      <c r="C22" s="20">
        <v>7.2</v>
      </c>
      <c r="D22" s="20">
        <v>6.8</v>
      </c>
      <c r="E22" s="6"/>
      <c r="F22" s="6"/>
      <c r="G22" s="6"/>
      <c r="H22" s="6"/>
    </row>
    <row r="23">
      <c r="A23" s="13"/>
      <c r="B23" s="20">
        <v>7.6</v>
      </c>
      <c r="C23" s="20">
        <v>7.0</v>
      </c>
      <c r="D23" s="20">
        <v>6.9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0.8300733496</v>
      </c>
      <c r="C26" s="21">
        <f t="shared" si="8"/>
        <v>0.8173244848</v>
      </c>
      <c r="D26" s="21">
        <f t="shared" si="8"/>
        <v>0.7909535452</v>
      </c>
      <c r="E26" s="5">
        <f t="shared" ref="E26:E28" si="10">AVERAGE(B26:D26)</f>
        <v>0.8127837932</v>
      </c>
      <c r="F26" s="5">
        <f>AVERAGE(B26:D28)</f>
        <v>0.8135987891</v>
      </c>
      <c r="G26" s="5">
        <f>MIN(B26:D28)</f>
        <v>0.7561997904</v>
      </c>
    </row>
    <row r="27">
      <c r="A27" s="1" t="s">
        <v>50</v>
      </c>
      <c r="B27" s="21">
        <f t="shared" ref="B27:D27" si="9">(B19*$A$2 - B22*$A$7) / ($G$17*$H$2 - $G$18* $H$3)</f>
        <v>0.8349633252</v>
      </c>
      <c r="C27" s="21">
        <f t="shared" si="9"/>
        <v>0.8257073</v>
      </c>
      <c r="D27" s="21">
        <f t="shared" si="9"/>
        <v>0.826405868</v>
      </c>
      <c r="E27" s="22">
        <f t="shared" si="10"/>
        <v>0.8290254977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0.8319944115</v>
      </c>
      <c r="C28" s="21">
        <f t="shared" si="11"/>
        <v>0.7561997904</v>
      </c>
      <c r="D28" s="21">
        <f t="shared" si="11"/>
        <v>0.8087670276</v>
      </c>
      <c r="E28" s="22">
        <f t="shared" si="10"/>
        <v>0.7989870765</v>
      </c>
      <c r="F28" s="5">
        <f>STDEV(B26:D28)</f>
        <v>0.02554791973</v>
      </c>
      <c r="G28" s="5">
        <f>Max(B26:D28)</f>
        <v>0.8349633252</v>
      </c>
    </row>
    <row r="29">
      <c r="A29" s="1" t="s">
        <v>62</v>
      </c>
      <c r="B29" s="5">
        <f t="shared" ref="B29:D29" si="12">AVERAGE(B26:B28)</f>
        <v>0.8323436954</v>
      </c>
      <c r="C29" s="5">
        <f t="shared" si="12"/>
        <v>0.7997438584</v>
      </c>
      <c r="D29" s="5">
        <f t="shared" si="12"/>
        <v>0.8087088136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1319.0</v>
      </c>
      <c r="H32" s="17">
        <f t="shared" ref="H32:H33" si="13">10^-9</f>
        <v>0.000000001</v>
      </c>
    </row>
    <row r="33">
      <c r="A33" s="1" t="s">
        <v>53</v>
      </c>
      <c r="B33" s="19">
        <v>862.0</v>
      </c>
      <c r="C33" s="19">
        <v>787.0</v>
      </c>
      <c r="D33" s="19">
        <v>742.0</v>
      </c>
      <c r="E33" s="1"/>
      <c r="F33" s="1" t="s">
        <v>54</v>
      </c>
      <c r="G33" s="18">
        <v>9.1</v>
      </c>
      <c r="H33" s="17">
        <f t="shared" si="13"/>
        <v>0.000000001</v>
      </c>
    </row>
    <row r="34">
      <c r="A34" s="1" t="s">
        <v>55</v>
      </c>
      <c r="B34" s="19">
        <v>835.0</v>
      </c>
      <c r="C34" s="19">
        <v>812.0</v>
      </c>
      <c r="D34" s="19">
        <v>807.0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798.0</v>
      </c>
      <c r="C35" s="19">
        <v>766.5</v>
      </c>
      <c r="D35" s="19">
        <v>771.0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8.0</v>
      </c>
      <c r="C36" s="20">
        <v>7.9</v>
      </c>
      <c r="D36" s="20">
        <v>7.9</v>
      </c>
      <c r="E36" s="6"/>
      <c r="F36" s="6"/>
      <c r="G36" s="6"/>
      <c r="H36" s="6"/>
    </row>
    <row r="37">
      <c r="A37" s="17">
        <f>10^-9</f>
        <v>0.000000001</v>
      </c>
      <c r="B37" s="20">
        <v>7.4</v>
      </c>
      <c r="C37" s="20">
        <v>8.0</v>
      </c>
      <c r="D37" s="20">
        <v>7.0</v>
      </c>
      <c r="E37" s="6"/>
      <c r="F37" s="6"/>
      <c r="G37" s="6"/>
      <c r="H37" s="6"/>
    </row>
    <row r="38">
      <c r="A38" s="13"/>
      <c r="B38" s="20">
        <v>7.9</v>
      </c>
      <c r="C38" s="20">
        <v>8.3</v>
      </c>
      <c r="D38" s="20">
        <v>8.3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0.6519581647</v>
      </c>
      <c r="C41" s="21">
        <f t="shared" si="14"/>
        <v>0.5947782273</v>
      </c>
      <c r="D41" s="21">
        <f t="shared" si="14"/>
        <v>0.5604244599</v>
      </c>
      <c r="E41" s="5">
        <f t="shared" ref="E41:E43" si="16">AVERAGE(B41:D41)</f>
        <v>0.6023869507</v>
      </c>
      <c r="F41" s="5">
        <f>AVERAGE(B41:D43)</f>
        <v>0.6030825084</v>
      </c>
      <c r="G41" s="5">
        <f>MIN(B41:D43)</f>
        <v>0.5604244599</v>
      </c>
    </row>
    <row r="42">
      <c r="A42" s="1" t="s">
        <v>50</v>
      </c>
      <c r="B42" s="21">
        <f t="shared" ref="B42:D42" si="15">(B34*$A$2 - B37*$A$7) / ($G$32*$H$2 - $G$33* $H$3)</f>
        <v>0.6318039545</v>
      </c>
      <c r="C42" s="21">
        <f t="shared" si="15"/>
        <v>0.613787312</v>
      </c>
      <c r="D42" s="21">
        <f t="shared" si="15"/>
        <v>0.6107336438</v>
      </c>
      <c r="E42" s="22">
        <f t="shared" si="16"/>
        <v>0.6187749701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0.6031758149</v>
      </c>
      <c r="C43" s="21">
        <f t="shared" si="17"/>
        <v>0.5788228109</v>
      </c>
      <c r="D43" s="21">
        <f t="shared" si="17"/>
        <v>0.5822581876</v>
      </c>
      <c r="E43" s="22">
        <f t="shared" si="16"/>
        <v>0.5880856045</v>
      </c>
      <c r="F43" s="5">
        <f>STDEV(B41:D43)</f>
        <v>0.02805741456</v>
      </c>
      <c r="G43" s="5">
        <f>Max(B41:D43)</f>
        <v>0.6519581647</v>
      </c>
    </row>
    <row r="44">
      <c r="A44" s="1" t="s">
        <v>62</v>
      </c>
      <c r="B44" s="5">
        <f t="shared" ref="B44:D44" si="18">AVERAGE(B41:B43)</f>
        <v>0.6289793114</v>
      </c>
      <c r="C44" s="5">
        <f t="shared" si="18"/>
        <v>0.5957961168</v>
      </c>
      <c r="D44" s="5">
        <f t="shared" si="18"/>
        <v>0.5844720971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0.6740922406</v>
      </c>
      <c r="C48" s="5">
        <f t="shared" ref="C48:D48" si="19">F13</f>
        <v>0.0324675333</v>
      </c>
      <c r="D48" s="5">
        <f t="shared" si="19"/>
        <v>0.7001839362</v>
      </c>
      <c r="E48" s="5">
        <f>G11</f>
        <v>0.5999386879</v>
      </c>
    </row>
    <row r="49">
      <c r="A49" s="1" t="s">
        <v>63</v>
      </c>
      <c r="B49" s="5">
        <f>F26</f>
        <v>0.8135987891</v>
      </c>
      <c r="C49" s="5">
        <f t="shared" ref="C49:D49" si="20">F28</f>
        <v>0.02554791973</v>
      </c>
      <c r="D49" s="5">
        <f t="shared" si="20"/>
        <v>0.8349633252</v>
      </c>
      <c r="E49" s="5">
        <f>G26</f>
        <v>0.7561997904</v>
      </c>
    </row>
    <row r="50">
      <c r="A50" s="1" t="s">
        <v>64</v>
      </c>
      <c r="B50" s="5">
        <f>F41</f>
        <v>0.6030825084</v>
      </c>
      <c r="C50" s="5">
        <f t="shared" ref="C50:D50" si="21">F43</f>
        <v>0.02805741456</v>
      </c>
      <c r="D50" s="5">
        <f t="shared" si="21"/>
        <v>0.6519581647</v>
      </c>
      <c r="E50" s="5">
        <f>G41</f>
        <v>0.5604244599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18.43"/>
    <col customWidth="1" min="4" max="4" width="9.86"/>
    <col customWidth="1" min="5" max="5" width="13.14"/>
    <col customWidth="1" min="6" max="6" width="18.29"/>
    <col customWidth="1" min="7" max="7" width="9.86"/>
    <col customWidth="1" min="8" max="8" width="8.86"/>
    <col customWidth="1" min="10" max="10" width="12.57"/>
    <col customWidth="1" min="11" max="11" width="18.14"/>
    <col customWidth="1" min="12" max="12" width="18.43"/>
    <col customWidth="1" min="13" max="13" width="9.86"/>
  </cols>
  <sheetData>
    <row r="1">
      <c r="A1" s="13" t="s">
        <v>45</v>
      </c>
      <c r="B1" s="1"/>
      <c r="C1" s="1" t="s">
        <v>38</v>
      </c>
      <c r="D1" s="1" t="s">
        <v>46</v>
      </c>
      <c r="E1" s="1"/>
      <c r="F1" s="1"/>
      <c r="G1" s="1" t="s">
        <v>47</v>
      </c>
      <c r="H1" s="1" t="s">
        <v>48</v>
      </c>
    </row>
    <row r="2">
      <c r="A2" s="17">
        <f>10^-9</f>
        <v>0.000000001</v>
      </c>
      <c r="B2" s="1" t="s">
        <v>49</v>
      </c>
      <c r="C2" s="1" t="s">
        <v>50</v>
      </c>
      <c r="D2" s="1" t="s">
        <v>51</v>
      </c>
      <c r="E2" s="1"/>
      <c r="F2" s="1" t="s">
        <v>52</v>
      </c>
      <c r="G2" s="18">
        <v>611.0</v>
      </c>
      <c r="H2" s="17">
        <f t="shared" ref="H2:H3" si="1">10^-9</f>
        <v>0.000000001</v>
      </c>
    </row>
    <row r="3">
      <c r="A3" s="1" t="s">
        <v>53</v>
      </c>
      <c r="B3" s="19">
        <v>417.0</v>
      </c>
      <c r="C3" s="19">
        <v>445.0</v>
      </c>
      <c r="D3" s="19">
        <v>425.0</v>
      </c>
      <c r="E3" s="1"/>
      <c r="F3" s="1" t="s">
        <v>54</v>
      </c>
      <c r="G3" s="18">
        <v>6.2</v>
      </c>
      <c r="H3" s="17">
        <f t="shared" si="1"/>
        <v>0.000000001</v>
      </c>
    </row>
    <row r="4">
      <c r="A4" s="1" t="s">
        <v>55</v>
      </c>
      <c r="B4" s="19">
        <v>342.0</v>
      </c>
      <c r="C4" s="19">
        <v>374.0</v>
      </c>
      <c r="D4" s="19">
        <v>425.0</v>
      </c>
      <c r="E4" s="1"/>
      <c r="F4" s="1" t="s">
        <v>56</v>
      </c>
      <c r="G4" s="18" t="s">
        <v>56</v>
      </c>
    </row>
    <row r="5">
      <c r="A5" s="1" t="s">
        <v>57</v>
      </c>
      <c r="B5" s="19">
        <v>308.0</v>
      </c>
      <c r="C5" s="19">
        <v>339.0</v>
      </c>
      <c r="D5" s="19">
        <v>408.0</v>
      </c>
      <c r="E5" s="6"/>
      <c r="F5" s="6" t="s">
        <v>56</v>
      </c>
      <c r="G5" s="6" t="s">
        <v>56</v>
      </c>
    </row>
    <row r="6">
      <c r="A6" s="13" t="s">
        <v>58</v>
      </c>
      <c r="B6" s="20">
        <v>8.5</v>
      </c>
      <c r="C6" s="20">
        <v>8.2</v>
      </c>
      <c r="D6" s="20">
        <v>7.9</v>
      </c>
      <c r="E6" s="6"/>
      <c r="F6" s="6"/>
      <c r="G6" s="6"/>
      <c r="H6" s="6"/>
    </row>
    <row r="7">
      <c r="A7" s="17">
        <f>10^-9</f>
        <v>0.000000001</v>
      </c>
      <c r="B7" s="20">
        <v>7.9</v>
      </c>
      <c r="C7" s="20">
        <v>7.3</v>
      </c>
      <c r="D7" s="20">
        <v>7.5</v>
      </c>
      <c r="E7" s="6"/>
      <c r="F7" s="6"/>
      <c r="G7" s="6"/>
      <c r="H7" s="6"/>
    </row>
    <row r="8">
      <c r="A8" s="13"/>
      <c r="B8" s="20">
        <v>7.6</v>
      </c>
      <c r="C8" s="20">
        <v>8.1</v>
      </c>
      <c r="D8" s="20">
        <v>8.1</v>
      </c>
      <c r="E8" s="6"/>
      <c r="F8" s="6"/>
      <c r="G8" s="6"/>
      <c r="H8" s="6"/>
    </row>
    <row r="9">
      <c r="A9" s="13" t="s">
        <v>44</v>
      </c>
      <c r="E9" s="6"/>
      <c r="F9" s="6" t="s">
        <v>56</v>
      </c>
      <c r="G9" s="6" t="s">
        <v>56</v>
      </c>
      <c r="H9" s="6" t="s">
        <v>56</v>
      </c>
    </row>
    <row r="10">
      <c r="B10" s="1" t="s">
        <v>49</v>
      </c>
      <c r="C10" s="1" t="s">
        <v>50</v>
      </c>
      <c r="D10" s="1" t="s">
        <v>51</v>
      </c>
      <c r="E10" s="1" t="s">
        <v>59</v>
      </c>
      <c r="F10" s="1" t="s">
        <v>60</v>
      </c>
      <c r="G10" s="1" t="s">
        <v>5</v>
      </c>
    </row>
    <row r="11">
      <c r="A11" s="1" t="s">
        <v>53</v>
      </c>
      <c r="B11" s="21">
        <f t="shared" ref="B11:D11" si="2">(B3*$A$2 - B6*$A$7) / ($G$2*$H$2 - $G$3* $H$3)</f>
        <v>0.6754298942</v>
      </c>
      <c r="C11" s="21">
        <f t="shared" si="2"/>
        <v>0.7222222222</v>
      </c>
      <c r="D11" s="21">
        <f t="shared" si="2"/>
        <v>0.6896494709</v>
      </c>
      <c r="E11" s="5">
        <f t="shared" ref="E11:E13" si="4">AVERAGE(B11:D11)</f>
        <v>0.6957671958</v>
      </c>
      <c r="F11" s="5">
        <f>AVERAGE(B11:D13)</f>
        <v>0.6268187831</v>
      </c>
      <c r="G11" s="5">
        <f>MIN(B11:D13)</f>
        <v>0.4966931217</v>
      </c>
    </row>
    <row r="12">
      <c r="A12" s="1" t="s">
        <v>50</v>
      </c>
      <c r="B12" s="21">
        <f t="shared" ref="B12:D12" si="3">(B4*$A$2 - B7*$A$7) / ($G$2*$H$2 - $G$3* $H$3)</f>
        <v>0.5524140212</v>
      </c>
      <c r="C12" s="21">
        <f t="shared" si="3"/>
        <v>0.6063161376</v>
      </c>
      <c r="D12" s="21">
        <f t="shared" si="3"/>
        <v>0.6903108466</v>
      </c>
      <c r="E12" s="5">
        <f t="shared" si="4"/>
        <v>0.6163470018</v>
      </c>
      <c r="F12" s="1" t="s">
        <v>61</v>
      </c>
      <c r="G12" s="1" t="s">
        <v>4</v>
      </c>
    </row>
    <row r="13">
      <c r="A13" s="1" t="s">
        <v>57</v>
      </c>
      <c r="B13" s="21">
        <f t="shared" ref="B13:D13" si="5">(B5*$A$2 - B8*$A$7) / ($G$2*$H$2 - $G$3* $H$3)</f>
        <v>0.4966931217</v>
      </c>
      <c r="C13" s="21">
        <f t="shared" si="5"/>
        <v>0.5471230159</v>
      </c>
      <c r="D13" s="21">
        <f t="shared" si="5"/>
        <v>0.6612103175</v>
      </c>
      <c r="E13" s="5">
        <f t="shared" si="4"/>
        <v>0.5683421517</v>
      </c>
      <c r="F13" s="5">
        <f>STDEV(B11:D13)</f>
        <v>0.07895180614</v>
      </c>
      <c r="G13" s="5">
        <f>Max(B11:D13)</f>
        <v>0.7222222222</v>
      </c>
    </row>
    <row r="14">
      <c r="A14" s="1" t="s">
        <v>62</v>
      </c>
      <c r="B14" s="5">
        <f t="shared" ref="B14:D14" si="6">AVERAGE(B11:B13)</f>
        <v>0.574845679</v>
      </c>
      <c r="C14" s="5">
        <f t="shared" si="6"/>
        <v>0.6252204586</v>
      </c>
      <c r="D14" s="5">
        <f t="shared" si="6"/>
        <v>0.6803902116</v>
      </c>
    </row>
    <row r="16">
      <c r="A16" s="13" t="s">
        <v>45</v>
      </c>
      <c r="B16" s="1"/>
      <c r="C16" s="1" t="s">
        <v>38</v>
      </c>
      <c r="D16" s="1" t="s">
        <v>63</v>
      </c>
      <c r="E16" s="1"/>
      <c r="F16" s="1"/>
      <c r="G16" s="1" t="s">
        <v>47</v>
      </c>
      <c r="H16" s="1" t="s">
        <v>48</v>
      </c>
    </row>
    <row r="17">
      <c r="A17" s="17">
        <f>10^-9</f>
        <v>0.000000001</v>
      </c>
      <c r="B17" s="1" t="s">
        <v>49</v>
      </c>
      <c r="C17" s="1" t="s">
        <v>50</v>
      </c>
      <c r="D17" s="1" t="s">
        <v>51</v>
      </c>
      <c r="E17" s="1"/>
      <c r="F17" s="1" t="s">
        <v>52</v>
      </c>
      <c r="G17" s="18">
        <v>546.0</v>
      </c>
      <c r="H17" s="17">
        <f t="shared" ref="H17:H18" si="7">10^-9</f>
        <v>0.000000001</v>
      </c>
    </row>
    <row r="18">
      <c r="A18" s="1" t="s">
        <v>53</v>
      </c>
      <c r="B18" s="19">
        <v>424.0</v>
      </c>
      <c r="C18" s="19">
        <v>425.0</v>
      </c>
      <c r="D18" s="19">
        <v>443.0</v>
      </c>
      <c r="E18" s="1"/>
      <c r="F18" s="1" t="s">
        <v>54</v>
      </c>
      <c r="G18" s="18">
        <v>6.25</v>
      </c>
      <c r="H18" s="17">
        <f t="shared" si="7"/>
        <v>0.000000001</v>
      </c>
    </row>
    <row r="19">
      <c r="A19" s="1" t="s">
        <v>55</v>
      </c>
      <c r="B19" s="19">
        <v>387.0</v>
      </c>
      <c r="C19" s="19">
        <v>410.0</v>
      </c>
      <c r="D19" s="19">
        <v>437.0</v>
      </c>
      <c r="E19" s="1"/>
      <c r="F19" s="1" t="s">
        <v>56</v>
      </c>
      <c r="G19" s="18" t="s">
        <v>56</v>
      </c>
    </row>
    <row r="20">
      <c r="A20" s="1" t="s">
        <v>57</v>
      </c>
      <c r="B20" s="19">
        <v>379.0</v>
      </c>
      <c r="C20" s="19">
        <v>411.5</v>
      </c>
      <c r="D20" s="19">
        <v>425.0</v>
      </c>
      <c r="E20" s="6"/>
      <c r="F20" s="6" t="s">
        <v>56</v>
      </c>
      <c r="G20" s="6" t="s">
        <v>56</v>
      </c>
    </row>
    <row r="21">
      <c r="A21" s="13" t="s">
        <v>58</v>
      </c>
      <c r="B21" s="20">
        <v>8.3</v>
      </c>
      <c r="C21" s="20">
        <v>7.2</v>
      </c>
      <c r="D21" s="20">
        <v>6.6</v>
      </c>
      <c r="E21" s="6"/>
      <c r="F21" s="6"/>
      <c r="G21" s="6"/>
      <c r="H21" s="6"/>
    </row>
    <row r="22">
      <c r="A22" s="17">
        <f>10^-9</f>
        <v>0.000000001</v>
      </c>
      <c r="B22" s="20">
        <v>7.0</v>
      </c>
      <c r="C22" s="20">
        <v>6.7</v>
      </c>
      <c r="D22" s="20">
        <v>6.6</v>
      </c>
      <c r="E22" s="6"/>
      <c r="F22" s="6"/>
      <c r="G22" s="6"/>
      <c r="H22" s="6"/>
    </row>
    <row r="23">
      <c r="A23" s="13"/>
      <c r="B23" s="20">
        <v>8.2</v>
      </c>
      <c r="C23" s="20">
        <v>7.8</v>
      </c>
      <c r="D23" s="20">
        <v>7.3</v>
      </c>
      <c r="E23" s="6"/>
      <c r="F23" s="6"/>
      <c r="G23" s="6"/>
      <c r="H23" s="6"/>
    </row>
    <row r="24">
      <c r="A24" s="13" t="s">
        <v>44</v>
      </c>
      <c r="E24" s="6"/>
      <c r="F24" s="6" t="s">
        <v>56</v>
      </c>
      <c r="G24" s="6" t="s">
        <v>56</v>
      </c>
      <c r="H24" s="6" t="s">
        <v>56</v>
      </c>
    </row>
    <row r="25">
      <c r="B25" s="1" t="s">
        <v>49</v>
      </c>
      <c r="C25" s="1" t="s">
        <v>50</v>
      </c>
      <c r="D25" s="1" t="s">
        <v>51</v>
      </c>
      <c r="E25" s="1" t="s">
        <v>59</v>
      </c>
      <c r="F25" s="1" t="s">
        <v>60</v>
      </c>
      <c r="G25" s="1" t="s">
        <v>5</v>
      </c>
    </row>
    <row r="26">
      <c r="A26" s="1" t="s">
        <v>53</v>
      </c>
      <c r="B26" s="21">
        <f t="shared" ref="B26:D26" si="8">(B18*$A$2 - B21*$A$7) / ($G$17*$H$2 - $G$18* $H$3)</f>
        <v>0.7701713756</v>
      </c>
      <c r="C26" s="21">
        <f t="shared" si="8"/>
        <v>0.7740620658</v>
      </c>
      <c r="D26" s="21">
        <f t="shared" si="8"/>
        <v>0.8085224641</v>
      </c>
      <c r="E26" s="5">
        <f t="shared" ref="E26:E28" si="10">AVERAGE(B26:D26)</f>
        <v>0.7842519685</v>
      </c>
      <c r="F26" s="5">
        <f>AVERAGE(B26:D28)</f>
        <v>0.756687767</v>
      </c>
      <c r="G26" s="5">
        <f>MIN(B26:D28)</f>
        <v>0.6869847151</v>
      </c>
    </row>
    <row r="27">
      <c r="A27" s="1" t="s">
        <v>50</v>
      </c>
      <c r="B27" s="21">
        <f t="shared" ref="B27:D27" si="9">(B19*$A$2 - B22*$A$7) / ($G$17*$H$2 - $G$18* $H$3)</f>
        <v>0.7040296434</v>
      </c>
      <c r="C27" s="21">
        <f t="shared" si="9"/>
        <v>0.7471977767</v>
      </c>
      <c r="D27" s="21">
        <f t="shared" si="9"/>
        <v>0.7974062066</v>
      </c>
      <c r="E27" s="22">
        <f t="shared" si="10"/>
        <v>0.7495445422</v>
      </c>
      <c r="F27" s="1" t="s">
        <v>61</v>
      </c>
      <c r="G27" s="1" t="s">
        <v>4</v>
      </c>
    </row>
    <row r="28">
      <c r="A28" s="1" t="s">
        <v>57</v>
      </c>
      <c r="B28" s="21">
        <f t="shared" ref="B28:D28" si="11">(B20*$A$2 - B23*$A$7) / ($G$17*$H$2 - $G$18* $H$3)</f>
        <v>0.6869847151</v>
      </c>
      <c r="C28" s="21">
        <f t="shared" si="11"/>
        <v>0.7479388606</v>
      </c>
      <c r="D28" s="21">
        <f t="shared" si="11"/>
        <v>0.7738767948</v>
      </c>
      <c r="E28" s="22">
        <f t="shared" si="10"/>
        <v>0.7362667902</v>
      </c>
      <c r="F28" s="5">
        <f>STDEV(B26:D28)</f>
        <v>0.04019011148</v>
      </c>
      <c r="G28" s="5">
        <f>Max(B26:D28)</f>
        <v>0.8085224641</v>
      </c>
    </row>
    <row r="29">
      <c r="A29" s="1" t="s">
        <v>62</v>
      </c>
      <c r="B29" s="5">
        <f t="shared" ref="B29:D29" si="12">AVERAGE(B26:B28)</f>
        <v>0.7203952447</v>
      </c>
      <c r="C29" s="5">
        <f t="shared" si="12"/>
        <v>0.7563995677</v>
      </c>
      <c r="D29" s="5">
        <f t="shared" si="12"/>
        <v>0.7932684885</v>
      </c>
    </row>
    <row r="31">
      <c r="A31" s="13" t="s">
        <v>45</v>
      </c>
      <c r="B31" s="1"/>
      <c r="C31" s="1" t="s">
        <v>38</v>
      </c>
      <c r="D31" s="1" t="s">
        <v>64</v>
      </c>
      <c r="E31" s="1"/>
      <c r="F31" s="1"/>
      <c r="G31" s="1" t="s">
        <v>47</v>
      </c>
      <c r="H31" s="1" t="s">
        <v>48</v>
      </c>
    </row>
    <row r="32">
      <c r="A32" s="17">
        <f>10^-9</f>
        <v>0.000000001</v>
      </c>
      <c r="B32" s="1" t="s">
        <v>49</v>
      </c>
      <c r="C32" s="1" t="s">
        <v>50</v>
      </c>
      <c r="D32" s="1" t="s">
        <v>51</v>
      </c>
      <c r="E32" s="1"/>
      <c r="F32" s="1" t="s">
        <v>52</v>
      </c>
      <c r="G32" s="18">
        <v>1312.0</v>
      </c>
      <c r="H32" s="17">
        <f t="shared" ref="H32:H33" si="13">10^-9</f>
        <v>0.000000001</v>
      </c>
    </row>
    <row r="33">
      <c r="A33" s="1" t="s">
        <v>53</v>
      </c>
      <c r="B33" s="19">
        <v>671.0</v>
      </c>
      <c r="C33" s="19">
        <v>602.5</v>
      </c>
      <c r="D33" s="19">
        <v>670.0</v>
      </c>
      <c r="E33" s="1"/>
      <c r="F33" s="1" t="s">
        <v>54</v>
      </c>
      <c r="G33" s="18">
        <v>9.4</v>
      </c>
      <c r="H33" s="17">
        <f t="shared" si="13"/>
        <v>0.000000001</v>
      </c>
    </row>
    <row r="34">
      <c r="A34" s="1" t="s">
        <v>55</v>
      </c>
      <c r="B34" s="19">
        <v>566.0</v>
      </c>
      <c r="C34" s="19">
        <v>628.5</v>
      </c>
      <c r="D34" s="19">
        <v>667.0</v>
      </c>
      <c r="E34" s="1"/>
      <c r="F34" s="1" t="s">
        <v>56</v>
      </c>
      <c r="G34" s="18" t="s">
        <v>56</v>
      </c>
    </row>
    <row r="35">
      <c r="A35" s="1" t="s">
        <v>57</v>
      </c>
      <c r="B35" s="19">
        <v>625.0</v>
      </c>
      <c r="C35" s="19">
        <v>579.0</v>
      </c>
      <c r="D35" s="19">
        <v>612.0</v>
      </c>
      <c r="E35" s="6"/>
      <c r="F35" s="6" t="s">
        <v>56</v>
      </c>
      <c r="G35" s="6" t="s">
        <v>56</v>
      </c>
    </row>
    <row r="36">
      <c r="A36" s="13" t="s">
        <v>58</v>
      </c>
      <c r="B36" s="20">
        <v>8.2</v>
      </c>
      <c r="C36" s="20">
        <v>8.2</v>
      </c>
      <c r="D36" s="20">
        <v>8.2</v>
      </c>
      <c r="E36" s="6"/>
      <c r="F36" s="6"/>
      <c r="G36" s="6"/>
      <c r="H36" s="6"/>
    </row>
    <row r="37">
      <c r="A37" s="17">
        <f>10^-9</f>
        <v>0.000000001</v>
      </c>
      <c r="B37" s="20">
        <v>8.1</v>
      </c>
      <c r="C37" s="20">
        <v>7.9</v>
      </c>
      <c r="D37" s="20">
        <v>7.4</v>
      </c>
      <c r="E37" s="6"/>
      <c r="F37" s="6"/>
      <c r="G37" s="6"/>
      <c r="H37" s="6"/>
    </row>
    <row r="38">
      <c r="A38" s="13"/>
      <c r="B38" s="20">
        <v>7.1</v>
      </c>
      <c r="C38" s="20">
        <v>7.7</v>
      </c>
      <c r="D38" s="20">
        <v>7.8</v>
      </c>
      <c r="E38" s="6"/>
      <c r="F38" s="6"/>
      <c r="G38" s="6"/>
      <c r="H38" s="6"/>
    </row>
    <row r="39">
      <c r="A39" s="13" t="s">
        <v>44</v>
      </c>
      <c r="E39" s="6"/>
      <c r="F39" s="6" t="s">
        <v>56</v>
      </c>
      <c r="G39" s="6" t="s">
        <v>56</v>
      </c>
      <c r="H39" s="6" t="s">
        <v>56</v>
      </c>
    </row>
    <row r="40">
      <c r="B40" s="1" t="s">
        <v>49</v>
      </c>
      <c r="C40" s="1" t="s">
        <v>50</v>
      </c>
      <c r="D40" s="1" t="s">
        <v>51</v>
      </c>
      <c r="E40" s="1" t="s">
        <v>59</v>
      </c>
      <c r="F40" s="1" t="s">
        <v>60</v>
      </c>
      <c r="G40" s="1" t="s">
        <v>5</v>
      </c>
    </row>
    <row r="41">
      <c r="A41" s="1" t="s">
        <v>53</v>
      </c>
      <c r="B41" s="21">
        <f t="shared" ref="B41:D41" si="14">(B33*$A$2 - B36*$A$7) / ($G$32*$H$2 - $G$33* $H$3)</f>
        <v>0.5088284969</v>
      </c>
      <c r="C41" s="21">
        <f t="shared" si="14"/>
        <v>0.4562413634</v>
      </c>
      <c r="D41" s="21">
        <f t="shared" si="14"/>
        <v>0.5080608015</v>
      </c>
      <c r="E41" s="5">
        <f t="shared" ref="E41:E43" si="16">AVERAGE(B41:D41)</f>
        <v>0.4910435539</v>
      </c>
      <c r="F41" s="5">
        <f>AVERAGE(B41:D43)</f>
        <v>0.4734462699</v>
      </c>
      <c r="G41" s="5">
        <f>MIN(B41:D43)</f>
        <v>0.4282972517</v>
      </c>
    </row>
    <row r="42">
      <c r="A42" s="1" t="s">
        <v>50</v>
      </c>
      <c r="B42" s="21">
        <f t="shared" ref="B42:D42" si="15">(B34*$A$2 - B37*$A$7) / ($G$32*$H$2 - $G$33* $H$3)</f>
        <v>0.4282972517</v>
      </c>
      <c r="C42" s="21">
        <f t="shared" si="15"/>
        <v>0.4764317519</v>
      </c>
      <c r="D42" s="21">
        <f t="shared" si="15"/>
        <v>0.5063718716</v>
      </c>
      <c r="E42" s="22">
        <f t="shared" si="16"/>
        <v>0.4703669584</v>
      </c>
      <c r="F42" s="1" t="s">
        <v>61</v>
      </c>
      <c r="G42" s="1" t="s">
        <v>4</v>
      </c>
    </row>
    <row r="43">
      <c r="A43" s="1" t="s">
        <v>57</v>
      </c>
      <c r="B43" s="21">
        <f t="shared" ref="B43:D43" si="17">(B35*$A$2 - B38*$A$7) / ($G$32*$H$2 - $G$33* $H$3)</f>
        <v>0.4743589744</v>
      </c>
      <c r="C43" s="21">
        <f t="shared" si="17"/>
        <v>0.4385843697</v>
      </c>
      <c r="D43" s="21">
        <f t="shared" si="17"/>
        <v>0.4638415477</v>
      </c>
      <c r="E43" s="22">
        <f t="shared" si="16"/>
        <v>0.4589282973</v>
      </c>
      <c r="F43" s="5">
        <f>STDEV(B41:D43)</f>
        <v>0.02997072445</v>
      </c>
      <c r="G43" s="5">
        <f>Max(B41:D43)</f>
        <v>0.5088284969</v>
      </c>
    </row>
    <row r="44">
      <c r="A44" s="1" t="s">
        <v>62</v>
      </c>
      <c r="B44" s="5">
        <f t="shared" ref="B44:D44" si="18">AVERAGE(B41:B43)</f>
        <v>0.4704949076</v>
      </c>
      <c r="C44" s="5">
        <f t="shared" si="18"/>
        <v>0.4570858283</v>
      </c>
      <c r="D44" s="5">
        <f t="shared" si="18"/>
        <v>0.4927580736</v>
      </c>
    </row>
    <row r="46">
      <c r="A46" s="13" t="s">
        <v>65</v>
      </c>
    </row>
    <row r="47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>
      <c r="A48" s="1" t="s">
        <v>46</v>
      </c>
      <c r="B48" s="5">
        <f>F11</f>
        <v>0.6268187831</v>
      </c>
      <c r="C48" s="5">
        <f t="shared" ref="C48:D48" si="19">F13</f>
        <v>0.07895180614</v>
      </c>
      <c r="D48" s="5">
        <f t="shared" si="19"/>
        <v>0.7222222222</v>
      </c>
      <c r="E48" s="5">
        <f>G11</f>
        <v>0.4966931217</v>
      </c>
    </row>
    <row r="49">
      <c r="A49" s="1" t="s">
        <v>63</v>
      </c>
      <c r="B49" s="5">
        <f>F26</f>
        <v>0.756687767</v>
      </c>
      <c r="C49" s="5">
        <f t="shared" ref="C49:D49" si="20">F28</f>
        <v>0.04019011148</v>
      </c>
      <c r="D49" s="5">
        <f t="shared" si="20"/>
        <v>0.8085224641</v>
      </c>
      <c r="E49" s="5">
        <f>G26</f>
        <v>0.6869847151</v>
      </c>
    </row>
    <row r="50">
      <c r="A50" s="1" t="s">
        <v>64</v>
      </c>
      <c r="B50" s="5">
        <f>F41</f>
        <v>0.4734462699</v>
      </c>
      <c r="C50" s="5">
        <f t="shared" ref="C50:D50" si="21">F43</f>
        <v>0.02997072445</v>
      </c>
      <c r="D50" s="5">
        <f t="shared" si="21"/>
        <v>0.5088284969</v>
      </c>
      <c r="E50" s="5">
        <f>G41</f>
        <v>0.4282972517</v>
      </c>
    </row>
  </sheetData>
  <printOptions gridLines="1" horizontalCentered="1"/>
  <pageMargins bottom="0.75" footer="0.0" header="0.0" left="0.7" right="0.7" top="0.75"/>
  <pageSetup fitToHeight="0" orientation="portrait" pageOrder="overThenDown"/>
  <drawing r:id="rId2"/>
  <legacyDrawing r:id="rId3"/>
</worksheet>
</file>