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Rosenberg\Work\USU\Service\JournalReviews\WRPM\Admin\wrpm_reproduc\OpenAccessAnalysis\ASCE-OpenAccessTaskForce\"/>
    </mc:Choice>
  </mc:AlternateContent>
  <xr:revisionPtr revIDLastSave="0" documentId="13_ncr:1_{620DCE90-1B42-4EBA-958D-D17C981BAE3C}" xr6:coauthVersionLast="47" xr6:coauthVersionMax="47" xr10:uidLastSave="{00000000-0000-0000-0000-000000000000}"/>
  <bookViews>
    <workbookView xWindow="28680" yWindow="2220" windowWidth="20640" windowHeight="11040" activeTab="8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2022" sheetId="7" r:id="rId7"/>
    <sheet name="2023" sheetId="9" r:id="rId8"/>
    <sheet name="Totals" sheetId="8" r:id="rId9"/>
    <sheet name="Notes" sheetId="10" r:id="rId10"/>
  </sheets>
  <definedNames>
    <definedName name="Table_1" localSheetId="1">'2017'!$B$1:$E$37</definedName>
    <definedName name="Table_1" localSheetId="2">'2018'!$B$1:$E$36</definedName>
    <definedName name="Table_1" localSheetId="3">'2019'!$B$1:$E$36</definedName>
    <definedName name="Table_1" localSheetId="4">'2020'!$B$1:$E$36</definedName>
    <definedName name="Table_1" localSheetId="5">'2021'!$B$1:$E$36</definedName>
    <definedName name="Table_1" localSheetId="6">'2022'!$B$1:$E$36</definedName>
    <definedName name="Table_1" localSheetId="7">'2023'!$B$1:$E$37</definedName>
    <definedName name="Table_1">'2016'!$B$1:$E$36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8" l="1"/>
  <c r="G6" i="8"/>
  <c r="G7" i="8"/>
  <c r="G8" i="8"/>
  <c r="G9" i="8"/>
  <c r="G10" i="8"/>
  <c r="G11" i="8"/>
  <c r="G12" i="8"/>
  <c r="G5" i="8"/>
  <c r="D2" i="8"/>
  <c r="F12" i="8"/>
  <c r="E31" i="9"/>
  <c r="E3" i="9"/>
  <c r="D36" i="3"/>
  <c r="E3" i="1"/>
  <c r="E28" i="1"/>
  <c r="D36" i="1"/>
  <c r="D36" i="7"/>
  <c r="C11" i="8" s="1"/>
  <c r="F11" i="8" s="1"/>
  <c r="C36" i="1"/>
  <c r="B5" i="8" s="1"/>
  <c r="D37" i="9"/>
  <c r="C12" i="8" s="1"/>
  <c r="E24" i="1"/>
  <c r="E35" i="1"/>
  <c r="E34" i="1"/>
  <c r="E33" i="1"/>
  <c r="E32" i="1"/>
  <c r="E31" i="1"/>
  <c r="E30" i="1"/>
  <c r="E29" i="1"/>
  <c r="E26" i="1"/>
  <c r="E6" i="1"/>
  <c r="E25" i="1"/>
  <c r="E23" i="1"/>
  <c r="E22" i="1"/>
  <c r="E21" i="1"/>
  <c r="E19" i="1"/>
  <c r="E20" i="1"/>
  <c r="E16" i="1"/>
  <c r="E17" i="1"/>
  <c r="E18" i="1"/>
  <c r="E15" i="1"/>
  <c r="E10" i="1"/>
  <c r="E12" i="1"/>
  <c r="E13" i="1"/>
  <c r="E7" i="1"/>
  <c r="E8" i="1"/>
  <c r="E5" i="1"/>
  <c r="E9" i="1"/>
  <c r="E11" i="1"/>
  <c r="E4" i="1"/>
  <c r="E2" i="1"/>
  <c r="E14" i="1"/>
  <c r="E27" i="1"/>
  <c r="C37" i="9"/>
  <c r="B12" i="8" s="1"/>
  <c r="E12" i="8" s="1"/>
  <c r="E29" i="9"/>
  <c r="E25" i="9"/>
  <c r="E36" i="9"/>
  <c r="E35" i="9"/>
  <c r="E34" i="9"/>
  <c r="E27" i="9"/>
  <c r="E33" i="9"/>
  <c r="E32" i="9"/>
  <c r="E30" i="9"/>
  <c r="E26" i="9"/>
  <c r="E7" i="9"/>
  <c r="E24" i="9"/>
  <c r="E23" i="9"/>
  <c r="E22" i="9"/>
  <c r="E20" i="9"/>
  <c r="E21" i="9"/>
  <c r="E17" i="9"/>
  <c r="E18" i="9"/>
  <c r="E19" i="9"/>
  <c r="E16" i="9"/>
  <c r="E11" i="9"/>
  <c r="E13" i="9"/>
  <c r="E14" i="9"/>
  <c r="E8" i="9"/>
  <c r="E9" i="9"/>
  <c r="E6" i="9"/>
  <c r="E10" i="9"/>
  <c r="E12" i="9"/>
  <c r="E5" i="9"/>
  <c r="E2" i="9"/>
  <c r="E4" i="9"/>
  <c r="E15" i="9"/>
  <c r="E28" i="9"/>
  <c r="E29" i="2"/>
  <c r="E24" i="2"/>
  <c r="E36" i="2"/>
  <c r="E35" i="2"/>
  <c r="E34" i="2"/>
  <c r="E27" i="2"/>
  <c r="E33" i="2"/>
  <c r="E32" i="2"/>
  <c r="E31" i="2"/>
  <c r="E30" i="2"/>
  <c r="E26" i="2"/>
  <c r="E6" i="2"/>
  <c r="E25" i="2"/>
  <c r="E23" i="2"/>
  <c r="E22" i="2"/>
  <c r="E21" i="2"/>
  <c r="E19" i="2"/>
  <c r="E20" i="2"/>
  <c r="E16" i="2"/>
  <c r="E17" i="2"/>
  <c r="E18" i="2"/>
  <c r="E15" i="2"/>
  <c r="E10" i="2"/>
  <c r="E12" i="2"/>
  <c r="E13" i="2"/>
  <c r="E7" i="2"/>
  <c r="E8" i="2"/>
  <c r="E5" i="2"/>
  <c r="E9" i="2"/>
  <c r="E11" i="2"/>
  <c r="E4" i="2"/>
  <c r="E2" i="2"/>
  <c r="E3" i="2"/>
  <c r="E14" i="2"/>
  <c r="E28" i="2"/>
  <c r="C37" i="2"/>
  <c r="E28" i="3"/>
  <c r="E24" i="3"/>
  <c r="E35" i="3"/>
  <c r="E34" i="3"/>
  <c r="E33" i="3"/>
  <c r="E26" i="3"/>
  <c r="E32" i="3"/>
  <c r="E31" i="3"/>
  <c r="E30" i="3"/>
  <c r="E29" i="3"/>
  <c r="E25" i="3"/>
  <c r="E6" i="3"/>
  <c r="E23" i="3"/>
  <c r="E22" i="3"/>
  <c r="E21" i="3"/>
  <c r="E19" i="3"/>
  <c r="E20" i="3"/>
  <c r="E16" i="3"/>
  <c r="E17" i="3"/>
  <c r="E18" i="3"/>
  <c r="E15" i="3"/>
  <c r="E10" i="3"/>
  <c r="E12" i="3"/>
  <c r="E13" i="3"/>
  <c r="E7" i="3"/>
  <c r="E8" i="3"/>
  <c r="E5" i="3"/>
  <c r="E9" i="3"/>
  <c r="E11" i="3"/>
  <c r="E4" i="3"/>
  <c r="E2" i="3"/>
  <c r="E3" i="3"/>
  <c r="E14" i="3"/>
  <c r="E27" i="3"/>
  <c r="C36" i="3"/>
  <c r="E28" i="4"/>
  <c r="E24" i="4"/>
  <c r="E35" i="4"/>
  <c r="E34" i="4"/>
  <c r="E33" i="4"/>
  <c r="E26" i="4"/>
  <c r="E32" i="4"/>
  <c r="E31" i="4"/>
  <c r="E30" i="4"/>
  <c r="E29" i="4"/>
  <c r="E25" i="4"/>
  <c r="E6" i="4"/>
  <c r="E23" i="4"/>
  <c r="E22" i="4"/>
  <c r="E21" i="4"/>
  <c r="E19" i="4"/>
  <c r="E20" i="4"/>
  <c r="E16" i="4"/>
  <c r="E17" i="4"/>
  <c r="E18" i="4"/>
  <c r="E15" i="4"/>
  <c r="E10" i="4"/>
  <c r="E12" i="4"/>
  <c r="E13" i="4"/>
  <c r="E7" i="4"/>
  <c r="E8" i="4"/>
  <c r="E5" i="4"/>
  <c r="E9" i="4"/>
  <c r="E11" i="4"/>
  <c r="E4" i="4"/>
  <c r="E2" i="4"/>
  <c r="E3" i="4"/>
  <c r="E14" i="4"/>
  <c r="E27" i="4"/>
  <c r="C36" i="4"/>
  <c r="B8" i="8" s="1"/>
  <c r="E28" i="5"/>
  <c r="E24" i="5"/>
  <c r="E35" i="5"/>
  <c r="E34" i="5"/>
  <c r="E33" i="5"/>
  <c r="E26" i="5"/>
  <c r="E32" i="5"/>
  <c r="E31" i="5"/>
  <c r="E30" i="5"/>
  <c r="E29" i="5"/>
  <c r="E25" i="5"/>
  <c r="E6" i="5"/>
  <c r="E23" i="5"/>
  <c r="E22" i="5"/>
  <c r="E21" i="5"/>
  <c r="E19" i="5"/>
  <c r="E20" i="5"/>
  <c r="E16" i="5"/>
  <c r="E17" i="5"/>
  <c r="E18" i="5"/>
  <c r="E15" i="5"/>
  <c r="E10" i="5"/>
  <c r="E12" i="5"/>
  <c r="E13" i="5"/>
  <c r="E7" i="5"/>
  <c r="E8" i="5"/>
  <c r="E5" i="5"/>
  <c r="E9" i="5"/>
  <c r="E11" i="5"/>
  <c r="E4" i="5"/>
  <c r="E2" i="5"/>
  <c r="E3" i="5"/>
  <c r="E14" i="5"/>
  <c r="E27" i="5"/>
  <c r="C36" i="5"/>
  <c r="B9" i="8" s="1"/>
  <c r="E28" i="6"/>
  <c r="E24" i="6"/>
  <c r="E35" i="6"/>
  <c r="E34" i="6"/>
  <c r="E33" i="6"/>
  <c r="E26" i="6"/>
  <c r="E32" i="6"/>
  <c r="E31" i="6"/>
  <c r="E30" i="6"/>
  <c r="E29" i="6"/>
  <c r="E25" i="6"/>
  <c r="E6" i="6"/>
  <c r="E23" i="6"/>
  <c r="E22" i="6"/>
  <c r="E21" i="6"/>
  <c r="E19" i="6"/>
  <c r="E20" i="6"/>
  <c r="E16" i="6"/>
  <c r="E17" i="6"/>
  <c r="E18" i="6"/>
  <c r="E15" i="6"/>
  <c r="E10" i="6"/>
  <c r="E12" i="6"/>
  <c r="E13" i="6"/>
  <c r="E7" i="6"/>
  <c r="E8" i="6"/>
  <c r="E5" i="6"/>
  <c r="E9" i="6"/>
  <c r="E11" i="6"/>
  <c r="E4" i="6"/>
  <c r="E2" i="6"/>
  <c r="E3" i="6"/>
  <c r="E14" i="6"/>
  <c r="E27" i="6"/>
  <c r="C36" i="6"/>
  <c r="B10" i="8" s="1"/>
  <c r="E28" i="7"/>
  <c r="E24" i="7"/>
  <c r="E35" i="7"/>
  <c r="E34" i="7"/>
  <c r="E33" i="7"/>
  <c r="E26" i="7"/>
  <c r="E32" i="7"/>
  <c r="E31" i="7"/>
  <c r="E30" i="7"/>
  <c r="E29" i="7"/>
  <c r="E25" i="7"/>
  <c r="E6" i="7"/>
  <c r="E23" i="7"/>
  <c r="E22" i="7"/>
  <c r="E21" i="7"/>
  <c r="E19" i="7"/>
  <c r="E20" i="7"/>
  <c r="E16" i="7"/>
  <c r="E17" i="7"/>
  <c r="E18" i="7"/>
  <c r="E15" i="7"/>
  <c r="E10" i="7"/>
  <c r="E12" i="7"/>
  <c r="E13" i="7"/>
  <c r="E7" i="7"/>
  <c r="E8" i="7"/>
  <c r="E5" i="7"/>
  <c r="E9" i="7"/>
  <c r="E11" i="7"/>
  <c r="E4" i="7"/>
  <c r="E2" i="7"/>
  <c r="E3" i="7"/>
  <c r="E14" i="7"/>
  <c r="E27" i="7"/>
  <c r="C36" i="7"/>
  <c r="B11" i="8" s="1"/>
  <c r="D36" i="6"/>
  <c r="D36" i="5"/>
  <c r="D36" i="4"/>
  <c r="C7" i="8"/>
  <c r="F7" i="8" s="1"/>
  <c r="D37" i="2"/>
  <c r="C6" i="8" s="1"/>
  <c r="F6" i="8" s="1"/>
  <c r="D11" i="8" l="1"/>
  <c r="D12" i="8"/>
  <c r="C10" i="8"/>
  <c r="F10" i="8" s="1"/>
  <c r="E36" i="6"/>
  <c r="C9" i="8"/>
  <c r="E36" i="5"/>
  <c r="C8" i="8"/>
  <c r="E36" i="4"/>
  <c r="C5" i="8"/>
  <c r="F5" i="8" s="1"/>
  <c r="E36" i="1"/>
  <c r="B7" i="8"/>
  <c r="E36" i="3"/>
  <c r="B6" i="8"/>
  <c r="E37" i="2"/>
  <c r="E11" i="8"/>
  <c r="E37" i="9"/>
  <c r="E36" i="7"/>
  <c r="E8" i="8" l="1"/>
  <c r="F8" i="8"/>
  <c r="E9" i="8"/>
  <c r="F9" i="8"/>
  <c r="E10" i="8"/>
  <c r="D10" i="8"/>
  <c r="C13" i="8"/>
  <c r="F13" i="8" s="1"/>
  <c r="D8" i="8"/>
  <c r="D5" i="8"/>
  <c r="E6" i="8"/>
  <c r="D6" i="8"/>
  <c r="E7" i="8"/>
  <c r="D7" i="8"/>
  <c r="D9" i="8"/>
  <c r="B13" i="8"/>
  <c r="D13" i="8" s="1"/>
  <c r="E5" i="8"/>
  <c r="E13" i="8" l="1"/>
</calcChain>
</file>

<file path=xl/sharedStrings.xml><?xml version="1.0" encoding="utf-8"?>
<sst xmlns="http://schemas.openxmlformats.org/spreadsheetml/2006/main" count="608" uniqueCount="88">
  <si>
    <t>Abbreviation</t>
  </si>
  <si>
    <t>Journal Full Title</t>
  </si>
  <si>
    <t>Published Papers</t>
  </si>
  <si>
    <t>Open Access Papers</t>
  </si>
  <si>
    <t>Percentage</t>
  </si>
  <si>
    <t>AE</t>
  </si>
  <si>
    <t>Journal of Architectural Engineering</t>
  </si>
  <si>
    <t>AS</t>
  </si>
  <si>
    <t>Journal of Aerospace Engineering</t>
  </si>
  <si>
    <t>BE</t>
  </si>
  <si>
    <t>Journal of Bridge Engineering</t>
  </si>
  <si>
    <t>CC</t>
  </si>
  <si>
    <t>Journal of Composites for Construction</t>
  </si>
  <si>
    <t>CF</t>
  </si>
  <si>
    <t>Journal of Performance of Constructed Facilities</t>
  </si>
  <si>
    <t>CO</t>
  </si>
  <si>
    <t>Journal of Construction Engineering and Management</t>
  </si>
  <si>
    <t>CP</t>
  </si>
  <si>
    <t>Journal of Computing in Civil Engineering</t>
  </si>
  <si>
    <t>CR</t>
  </si>
  <si>
    <t>Journal of Cold Regions Engineering</t>
  </si>
  <si>
    <t>EE</t>
  </si>
  <si>
    <t>Journal of Environmental Engineering</t>
  </si>
  <si>
    <t>EI</t>
  </si>
  <si>
    <t>Journal of Civil Engineering Education</t>
  </si>
  <si>
    <t>EM</t>
  </si>
  <si>
    <t>Journal of Engineering Mechanics</t>
  </si>
  <si>
    <t>EY</t>
  </si>
  <si>
    <t>Journal of Energy Engineering</t>
  </si>
  <si>
    <t>GM</t>
  </si>
  <si>
    <t>International Journal of Geomechanics</t>
  </si>
  <si>
    <t>GT</t>
  </si>
  <si>
    <t>Journal of Geotechnical and Geoenvironmental Engineering</t>
  </si>
  <si>
    <t>HE</t>
  </si>
  <si>
    <t>Journal of Hydrologic Engineering</t>
  </si>
  <si>
    <t>HY</t>
  </si>
  <si>
    <t>Journal of Hydraulic Engineering</t>
  </si>
  <si>
    <t>HZ</t>
  </si>
  <si>
    <t>Journal of Hazardous, Toxic, and Radioactive Waste</t>
  </si>
  <si>
    <t>IR</t>
  </si>
  <si>
    <t>Journal of Irrigation and Drainage Engineering</t>
  </si>
  <si>
    <t>IS</t>
  </si>
  <si>
    <t>Journal of Infrastructure Systems</t>
  </si>
  <si>
    <t>LA</t>
  </si>
  <si>
    <t>Journal of Legal Affairs and Dispute Resolution in Engineering and Construction</t>
  </si>
  <si>
    <t>ME</t>
  </si>
  <si>
    <t>Journal of Management in Engineering</t>
  </si>
  <si>
    <t>MT</t>
  </si>
  <si>
    <t>Journal of Materials in Civil Engineering</t>
  </si>
  <si>
    <t>NH</t>
  </si>
  <si>
    <t>Natural Hazards Review</t>
  </si>
  <si>
    <t>NM</t>
  </si>
  <si>
    <t>Journal of Nanomechanics and Micromechanics</t>
  </si>
  <si>
    <t>PS</t>
  </si>
  <si>
    <t>Journal of Pipeline Systems Engineering and Practice</t>
  </si>
  <si>
    <t>RU</t>
  </si>
  <si>
    <t>ASCE-ASME Journal of Risk and Uncertainty in Engineering Systems, Part A: Civil Engineering</t>
  </si>
  <si>
    <t>SC</t>
  </si>
  <si>
    <t>Practice Periodical on Structural Design and Construction</t>
  </si>
  <si>
    <t>ST</t>
  </si>
  <si>
    <t>Journal of Structural Engineering</t>
  </si>
  <si>
    <t>SU</t>
  </si>
  <si>
    <t>Journal of Surveying Engineering</t>
  </si>
  <si>
    <t>SW</t>
  </si>
  <si>
    <t>Journal of Sustainable Water in the Built Environment</t>
  </si>
  <si>
    <t>TE</t>
  </si>
  <si>
    <t>Journal of Transportation Engineering, Part A: Systems</t>
  </si>
  <si>
    <t>UP</t>
  </si>
  <si>
    <t>Journal of Urban Planning and Development</t>
  </si>
  <si>
    <t>WR</t>
  </si>
  <si>
    <t>Journal of Water Resources Planning and Management</t>
  </si>
  <si>
    <t>WW</t>
  </si>
  <si>
    <t>Journal of Waterway, Port, Coastal, and Ocean Engineering</t>
  </si>
  <si>
    <t>Total</t>
  </si>
  <si>
    <t>PV</t>
  </si>
  <si>
    <t>Journal of Transportation Engineering, Part B: Pavements</t>
  </si>
  <si>
    <t>AO</t>
  </si>
  <si>
    <t>ASCE Open: Multidisciplinary Journal of Civil Engineering</t>
  </si>
  <si>
    <t>OA Papers</t>
  </si>
  <si>
    <t>% OA</t>
  </si>
  <si>
    <t>Published papers data comes from Jennifer's report here: https://asce.sharepoint.com/:x:/s/JournalsDept/ETIh3CYVyj1AgWgIUhJChHQBeGIAihn8fh5Qo4SU0n-UNw?e=q1HzK6</t>
  </si>
  <si>
    <t>OA numbers should come from this Atypon Insights report: https://standard.insights.atypon.com/x/QTwKxLmKi0MFChVh9kkvxg</t>
  </si>
  <si>
    <t>Year</t>
  </si>
  <si>
    <t>Closed Papers</t>
  </si>
  <si>
    <t>OA revenue per paper</t>
  </si>
  <si>
    <t>OA Revenue</t>
  </si>
  <si>
    <t>Reviewer Value of Time ($ per paper)</t>
  </si>
  <si>
    <t>Reviewer 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</si>
</sst>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20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>
      <alignment vertical="top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top"/>
    </xf>
    <xf numFmtId="10" fontId="0" fillId="0" borderId="0" xfId="0" applyNumberFormat="1">
      <alignment vertical="top"/>
    </xf>
    <xf numFmtId="10" fontId="0" fillId="3" borderId="0" xfId="0" applyNumberFormat="1" applyFill="1">
      <alignment vertical="top"/>
    </xf>
    <xf numFmtId="0" fontId="0" fillId="0" borderId="0" xfId="0" applyAlignment="1"/>
    <xf numFmtId="0" fontId="2" fillId="0" borderId="0" xfId="0" applyFont="1">
      <alignment vertical="top"/>
    </xf>
    <xf numFmtId="0" fontId="0" fillId="0" borderId="0" xfId="0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4" fontId="4" fillId="5" borderId="0" xfId="0" applyNumberFormat="1" applyFont="1" applyFill="1" applyAlignment="1">
      <alignment horizontal="center" vertical="top"/>
    </xf>
    <xf numFmtId="165" fontId="0" fillId="0" borderId="0" xfId="1" applyNumberFormat="1" applyFont="1" applyAlignment="1">
      <alignment vertical="top"/>
    </xf>
    <xf numFmtId="165" fontId="4" fillId="5" borderId="0" xfId="1" applyNumberFormat="1" applyFont="1" applyFill="1" applyAlignment="1">
      <alignment vertical="top"/>
    </xf>
    <xf numFmtId="6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left" vertical="top"/>
    </xf>
    <xf numFmtId="166" fontId="0" fillId="0" borderId="0" xfId="2" applyNumberFormat="1" applyFont="1" applyAlignment="1">
      <alignment horizontal="center" vertical="top"/>
    </xf>
    <xf numFmtId="166" fontId="4" fillId="5" borderId="0" xfId="2" applyNumberFormat="1" applyFont="1" applyFill="1" applyAlignment="1">
      <alignment horizontal="center" vertical="top"/>
    </xf>
    <xf numFmtId="166" fontId="0" fillId="0" borderId="0" xfId="0" applyNumberFormat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11" workbookViewId="0">
      <selection activeCell="F2" sqref="F2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43</v>
      </c>
      <c r="D2" s="6">
        <v>1</v>
      </c>
      <c r="E2" s="3">
        <f>(D2/C2)</f>
        <v>2.3255813953488372E-2</v>
      </c>
    </row>
    <row r="3" spans="1:5" x14ac:dyDescent="0.35">
      <c r="A3" t="s">
        <v>7</v>
      </c>
      <c r="B3" t="s">
        <v>8</v>
      </c>
      <c r="C3">
        <v>146</v>
      </c>
      <c r="D3" s="6">
        <v>1</v>
      </c>
      <c r="E3" s="3">
        <f>(D3/C3)</f>
        <v>6.8493150684931503E-3</v>
      </c>
    </row>
    <row r="4" spans="1:5" x14ac:dyDescent="0.35">
      <c r="A4" t="s">
        <v>9</v>
      </c>
      <c r="B4" t="s">
        <v>10</v>
      </c>
      <c r="C4">
        <v>198</v>
      </c>
      <c r="D4" s="6">
        <v>2</v>
      </c>
      <c r="E4" s="3">
        <f t="shared" ref="E4:E28" si="0">(D3/C4)</f>
        <v>5.0505050505050509E-3</v>
      </c>
    </row>
    <row r="5" spans="1:5" x14ac:dyDescent="0.35">
      <c r="A5" t="s">
        <v>11</v>
      </c>
      <c r="B5" t="s">
        <v>12</v>
      </c>
      <c r="C5">
        <v>130</v>
      </c>
      <c r="D5" s="6">
        <v>1</v>
      </c>
      <c r="E5" s="3">
        <f t="shared" si="0"/>
        <v>1.5384615384615385E-2</v>
      </c>
    </row>
    <row r="6" spans="1:5" x14ac:dyDescent="0.35">
      <c r="A6" t="s">
        <v>13</v>
      </c>
      <c r="B6" t="s">
        <v>14</v>
      </c>
      <c r="C6">
        <v>212</v>
      </c>
      <c r="D6" s="6">
        <v>3</v>
      </c>
      <c r="E6" s="3">
        <f t="shared" si="0"/>
        <v>4.7169811320754715E-3</v>
      </c>
    </row>
    <row r="7" spans="1:5" x14ac:dyDescent="0.35">
      <c r="A7" t="s">
        <v>15</v>
      </c>
      <c r="B7" t="s">
        <v>16</v>
      </c>
      <c r="C7">
        <v>175</v>
      </c>
      <c r="D7" s="6">
        <v>1</v>
      </c>
      <c r="E7" s="3">
        <f t="shared" si="0"/>
        <v>1.7142857142857144E-2</v>
      </c>
    </row>
    <row r="8" spans="1:5" x14ac:dyDescent="0.35">
      <c r="A8" t="s">
        <v>17</v>
      </c>
      <c r="B8" t="s">
        <v>18</v>
      </c>
      <c r="C8">
        <v>150</v>
      </c>
      <c r="D8" s="6">
        <v>2</v>
      </c>
      <c r="E8" s="3">
        <f t="shared" si="0"/>
        <v>6.6666666666666671E-3</v>
      </c>
    </row>
    <row r="9" spans="1:5" x14ac:dyDescent="0.35">
      <c r="A9" t="s">
        <v>19</v>
      </c>
      <c r="B9" t="s">
        <v>20</v>
      </c>
      <c r="C9">
        <v>16</v>
      </c>
      <c r="D9" s="6">
        <v>0</v>
      </c>
      <c r="E9" s="3">
        <f t="shared" si="0"/>
        <v>0.125</v>
      </c>
    </row>
    <row r="10" spans="1:5" x14ac:dyDescent="0.35">
      <c r="A10" t="s">
        <v>21</v>
      </c>
      <c r="B10" t="s">
        <v>22</v>
      </c>
      <c r="C10">
        <v>169</v>
      </c>
      <c r="D10" s="6">
        <v>3</v>
      </c>
      <c r="E10" s="3">
        <f t="shared" si="0"/>
        <v>0</v>
      </c>
    </row>
    <row r="11" spans="1:5" x14ac:dyDescent="0.35">
      <c r="A11" t="s">
        <v>23</v>
      </c>
      <c r="B11" t="s">
        <v>24</v>
      </c>
      <c r="C11">
        <v>40</v>
      </c>
      <c r="D11" s="6">
        <v>0</v>
      </c>
      <c r="E11" s="3">
        <f t="shared" si="0"/>
        <v>7.4999999999999997E-2</v>
      </c>
    </row>
    <row r="12" spans="1:5" x14ac:dyDescent="0.35">
      <c r="A12" t="s">
        <v>25</v>
      </c>
      <c r="B12" t="s">
        <v>26</v>
      </c>
      <c r="C12">
        <v>177</v>
      </c>
      <c r="D12" s="6">
        <v>6</v>
      </c>
      <c r="E12" s="3">
        <f t="shared" si="0"/>
        <v>0</v>
      </c>
    </row>
    <row r="13" spans="1:5" x14ac:dyDescent="0.35">
      <c r="A13" t="s">
        <v>27</v>
      </c>
      <c r="B13" t="s">
        <v>28</v>
      </c>
      <c r="C13">
        <v>99</v>
      </c>
      <c r="D13" s="6">
        <v>0</v>
      </c>
      <c r="E13" s="3">
        <f t="shared" si="0"/>
        <v>6.0606060606060608E-2</v>
      </c>
    </row>
    <row r="14" spans="1:5" x14ac:dyDescent="0.35">
      <c r="A14" t="s">
        <v>29</v>
      </c>
      <c r="B14" t="s">
        <v>30</v>
      </c>
      <c r="C14">
        <v>180</v>
      </c>
      <c r="D14" s="6">
        <v>0</v>
      </c>
      <c r="E14" s="3">
        <f t="shared" si="0"/>
        <v>0</v>
      </c>
    </row>
    <row r="15" spans="1:5" x14ac:dyDescent="0.35">
      <c r="A15" t="s">
        <v>31</v>
      </c>
      <c r="B15" t="s">
        <v>32</v>
      </c>
      <c r="C15">
        <v>154</v>
      </c>
      <c r="D15" s="6">
        <v>5</v>
      </c>
      <c r="E15" s="3">
        <f t="shared" si="0"/>
        <v>0</v>
      </c>
    </row>
    <row r="16" spans="1:5" x14ac:dyDescent="0.35">
      <c r="A16" t="s">
        <v>33</v>
      </c>
      <c r="B16" t="s">
        <v>34</v>
      </c>
      <c r="C16">
        <v>161</v>
      </c>
      <c r="D16" s="6">
        <v>2</v>
      </c>
      <c r="E16" s="3">
        <f t="shared" si="0"/>
        <v>3.1055900621118012E-2</v>
      </c>
    </row>
    <row r="17" spans="1:5" x14ac:dyDescent="0.35">
      <c r="A17" t="s">
        <v>35</v>
      </c>
      <c r="B17" t="s">
        <v>36</v>
      </c>
      <c r="C17">
        <v>142</v>
      </c>
      <c r="D17" s="6">
        <v>3</v>
      </c>
      <c r="E17" s="3">
        <f t="shared" si="0"/>
        <v>1.4084507042253521E-2</v>
      </c>
    </row>
    <row r="18" spans="1:5" x14ac:dyDescent="0.35">
      <c r="A18" t="s">
        <v>37</v>
      </c>
      <c r="B18" t="s">
        <v>38</v>
      </c>
      <c r="C18">
        <v>44</v>
      </c>
      <c r="D18" s="6">
        <v>0</v>
      </c>
      <c r="E18" s="3">
        <f t="shared" si="0"/>
        <v>6.8181818181818177E-2</v>
      </c>
    </row>
    <row r="19" spans="1:5" x14ac:dyDescent="0.35">
      <c r="A19" t="s">
        <v>39</v>
      </c>
      <c r="B19" t="s">
        <v>40</v>
      </c>
      <c r="C19">
        <v>142</v>
      </c>
      <c r="D19" s="6">
        <v>1</v>
      </c>
      <c r="E19" s="3">
        <f t="shared" si="0"/>
        <v>0</v>
      </c>
    </row>
    <row r="20" spans="1:5" x14ac:dyDescent="0.35">
      <c r="A20" t="s">
        <v>41</v>
      </c>
      <c r="B20" t="s">
        <v>42</v>
      </c>
      <c r="C20">
        <v>53</v>
      </c>
      <c r="D20" s="6">
        <v>0</v>
      </c>
      <c r="E20" s="3">
        <f t="shared" si="0"/>
        <v>1.8867924528301886E-2</v>
      </c>
    </row>
    <row r="21" spans="1:5" x14ac:dyDescent="0.35">
      <c r="A21" t="s">
        <v>43</v>
      </c>
      <c r="B21" t="s">
        <v>44</v>
      </c>
      <c r="C21">
        <v>21</v>
      </c>
      <c r="D21" s="6">
        <v>0</v>
      </c>
      <c r="E21" s="3">
        <f t="shared" si="0"/>
        <v>0</v>
      </c>
    </row>
    <row r="22" spans="1:5" x14ac:dyDescent="0.35">
      <c r="A22" t="s">
        <v>45</v>
      </c>
      <c r="B22" t="s">
        <v>46</v>
      </c>
      <c r="C22">
        <v>89</v>
      </c>
      <c r="D22" s="6">
        <v>0</v>
      </c>
      <c r="E22" s="3">
        <f t="shared" si="0"/>
        <v>0</v>
      </c>
    </row>
    <row r="23" spans="1:5" x14ac:dyDescent="0.35">
      <c r="A23" t="s">
        <v>47</v>
      </c>
      <c r="B23" t="s">
        <v>48</v>
      </c>
      <c r="C23">
        <v>355</v>
      </c>
      <c r="D23" s="6">
        <v>1</v>
      </c>
      <c r="E23" s="3">
        <f t="shared" si="0"/>
        <v>0</v>
      </c>
    </row>
    <row r="24" spans="1:5" x14ac:dyDescent="0.35">
      <c r="A24" t="s">
        <v>49</v>
      </c>
      <c r="B24" t="s">
        <v>50</v>
      </c>
      <c r="C24">
        <v>33</v>
      </c>
      <c r="D24" s="6">
        <v>3</v>
      </c>
      <c r="E24" s="3">
        <f t="shared" si="0"/>
        <v>3.0303030303030304E-2</v>
      </c>
    </row>
    <row r="25" spans="1:5" x14ac:dyDescent="0.35">
      <c r="A25" t="s">
        <v>51</v>
      </c>
      <c r="B25" t="s">
        <v>52</v>
      </c>
      <c r="C25">
        <v>10</v>
      </c>
      <c r="D25" s="6">
        <v>0</v>
      </c>
      <c r="E25" s="3">
        <f t="shared" si="0"/>
        <v>0.3</v>
      </c>
    </row>
    <row r="26" spans="1:5" x14ac:dyDescent="0.35">
      <c r="A26" t="s">
        <v>53</v>
      </c>
      <c r="B26" t="s">
        <v>54</v>
      </c>
      <c r="C26">
        <v>40</v>
      </c>
      <c r="D26" s="6">
        <v>0</v>
      </c>
      <c r="E26" s="3">
        <f t="shared" si="0"/>
        <v>0</v>
      </c>
    </row>
    <row r="27" spans="1:5" x14ac:dyDescent="0.35">
      <c r="A27" t="s">
        <v>55</v>
      </c>
      <c r="B27" t="s">
        <v>56</v>
      </c>
      <c r="C27">
        <v>37</v>
      </c>
      <c r="D27" s="6">
        <v>0</v>
      </c>
      <c r="E27" s="3">
        <f t="shared" si="0"/>
        <v>0</v>
      </c>
    </row>
    <row r="28" spans="1:5" x14ac:dyDescent="0.35">
      <c r="A28" t="s">
        <v>57</v>
      </c>
      <c r="B28" t="s">
        <v>58</v>
      </c>
      <c r="C28">
        <v>40</v>
      </c>
      <c r="D28" s="6">
        <v>0</v>
      </c>
      <c r="E28" s="3">
        <f t="shared" si="0"/>
        <v>0</v>
      </c>
    </row>
    <row r="29" spans="1:5" x14ac:dyDescent="0.35">
      <c r="A29" t="s">
        <v>59</v>
      </c>
      <c r="B29" t="s">
        <v>60</v>
      </c>
      <c r="C29">
        <v>295</v>
      </c>
      <c r="D29" s="6">
        <v>2</v>
      </c>
      <c r="E29" s="3">
        <f t="shared" ref="E29:E36" si="1">(D27/C29)</f>
        <v>0</v>
      </c>
    </row>
    <row r="30" spans="1:5" x14ac:dyDescent="0.35">
      <c r="A30" t="s">
        <v>61</v>
      </c>
      <c r="B30" t="s">
        <v>62</v>
      </c>
      <c r="C30">
        <v>45</v>
      </c>
      <c r="D30" s="6">
        <v>1</v>
      </c>
      <c r="E30" s="3">
        <f t="shared" si="1"/>
        <v>0</v>
      </c>
    </row>
    <row r="31" spans="1:5" x14ac:dyDescent="0.35">
      <c r="A31" t="s">
        <v>63</v>
      </c>
      <c r="B31" t="s">
        <v>64</v>
      </c>
      <c r="C31">
        <v>12</v>
      </c>
      <c r="D31" s="6">
        <v>0</v>
      </c>
      <c r="E31" s="3">
        <f t="shared" si="1"/>
        <v>0.16666666666666666</v>
      </c>
    </row>
    <row r="32" spans="1:5" x14ac:dyDescent="0.35">
      <c r="A32" t="s">
        <v>65</v>
      </c>
      <c r="B32" t="s">
        <v>66</v>
      </c>
      <c r="C32">
        <v>98</v>
      </c>
      <c r="D32" s="6">
        <v>0</v>
      </c>
      <c r="E32" s="3">
        <f t="shared" si="1"/>
        <v>1.020408163265306E-2</v>
      </c>
    </row>
    <row r="33" spans="1:5" x14ac:dyDescent="0.35">
      <c r="A33" t="s">
        <v>67</v>
      </c>
      <c r="B33" t="s">
        <v>68</v>
      </c>
      <c r="C33">
        <v>68</v>
      </c>
      <c r="D33" s="6">
        <v>0</v>
      </c>
      <c r="E33" s="3">
        <f t="shared" si="1"/>
        <v>0</v>
      </c>
    </row>
    <row r="34" spans="1:5" x14ac:dyDescent="0.35">
      <c r="A34" t="s">
        <v>69</v>
      </c>
      <c r="B34" t="s">
        <v>70</v>
      </c>
      <c r="C34">
        <v>148</v>
      </c>
      <c r="D34" s="6">
        <v>3</v>
      </c>
      <c r="E34" s="3">
        <f t="shared" si="1"/>
        <v>0</v>
      </c>
    </row>
    <row r="35" spans="1:5" x14ac:dyDescent="0.35">
      <c r="A35" t="s">
        <v>71</v>
      </c>
      <c r="B35" t="s">
        <v>72</v>
      </c>
      <c r="C35">
        <v>42</v>
      </c>
      <c r="D35" s="6">
        <v>1</v>
      </c>
      <c r="E35" s="3">
        <f t="shared" si="1"/>
        <v>0</v>
      </c>
    </row>
    <row r="36" spans="1:5" x14ac:dyDescent="0.35">
      <c r="B36" s="2" t="s">
        <v>73</v>
      </c>
      <c r="C36" s="2">
        <f>SUM(C2:C35)</f>
        <v>3764</v>
      </c>
      <c r="D36" s="2">
        <f>SUM(D2:D35)</f>
        <v>42</v>
      </c>
      <c r="E36" s="3">
        <f t="shared" si="1"/>
        <v>7.970244420828905E-4</v>
      </c>
    </row>
    <row r="37" spans="1:5" x14ac:dyDescent="0.35">
      <c r="E37" s="3"/>
    </row>
  </sheetData>
  <sortState xmlns:xlrd2="http://schemas.microsoft.com/office/spreadsheetml/2017/richdata2" ref="A2:E36">
    <sortCondition ref="A2:A3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57B0-521E-4151-ACA3-9E7DEECFF658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80</v>
      </c>
    </row>
    <row r="2" spans="1:1" x14ac:dyDescent="0.35">
      <c r="A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BD78-60F2-4FA2-8E76-BCB1ECE71E0D}">
  <dimension ref="A1:E37"/>
  <sheetViews>
    <sheetView topLeftCell="A11" workbookViewId="0">
      <selection activeCell="D35" sqref="D35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0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55</v>
      </c>
      <c r="D2" s="6">
        <v>1</v>
      </c>
      <c r="E2" s="3">
        <f t="shared" ref="E2:E37" si="0">(D2/C2)</f>
        <v>1.8181818181818181E-2</v>
      </c>
    </row>
    <row r="3" spans="1:5" x14ac:dyDescent="0.35">
      <c r="A3" t="s">
        <v>7</v>
      </c>
      <c r="B3" t="s">
        <v>8</v>
      </c>
      <c r="C3">
        <v>147</v>
      </c>
      <c r="D3" s="6">
        <v>0</v>
      </c>
      <c r="E3" s="3">
        <f t="shared" si="0"/>
        <v>0</v>
      </c>
    </row>
    <row r="4" spans="1:5" x14ac:dyDescent="0.35">
      <c r="A4" t="s">
        <v>9</v>
      </c>
      <c r="B4" t="s">
        <v>10</v>
      </c>
      <c r="C4">
        <v>175</v>
      </c>
      <c r="D4" s="6">
        <v>2</v>
      </c>
      <c r="E4" s="3">
        <f t="shared" si="0"/>
        <v>1.1428571428571429E-2</v>
      </c>
    </row>
    <row r="5" spans="1:5" x14ac:dyDescent="0.35">
      <c r="A5" t="s">
        <v>11</v>
      </c>
      <c r="B5" t="s">
        <v>12</v>
      </c>
      <c r="C5">
        <v>111</v>
      </c>
      <c r="D5" s="6">
        <v>1</v>
      </c>
      <c r="E5" s="3">
        <f t="shared" si="0"/>
        <v>9.0090090090090089E-3</v>
      </c>
    </row>
    <row r="6" spans="1:5" x14ac:dyDescent="0.35">
      <c r="A6" t="s">
        <v>13</v>
      </c>
      <c r="B6" t="s">
        <v>14</v>
      </c>
      <c r="C6">
        <v>179</v>
      </c>
      <c r="D6" s="6">
        <v>2</v>
      </c>
      <c r="E6" s="3">
        <f t="shared" si="0"/>
        <v>1.11731843575419E-2</v>
      </c>
    </row>
    <row r="7" spans="1:5" x14ac:dyDescent="0.35">
      <c r="A7" t="s">
        <v>15</v>
      </c>
      <c r="B7" t="s">
        <v>16</v>
      </c>
      <c r="C7">
        <v>181</v>
      </c>
      <c r="D7" s="6">
        <v>3</v>
      </c>
      <c r="E7" s="3">
        <f t="shared" si="0"/>
        <v>1.6574585635359115E-2</v>
      </c>
    </row>
    <row r="8" spans="1:5" x14ac:dyDescent="0.35">
      <c r="A8" t="s">
        <v>17</v>
      </c>
      <c r="B8" t="s">
        <v>18</v>
      </c>
      <c r="C8">
        <v>108</v>
      </c>
      <c r="D8" s="6">
        <v>1</v>
      </c>
      <c r="E8" s="3">
        <f t="shared" si="0"/>
        <v>9.2592592592592587E-3</v>
      </c>
    </row>
    <row r="9" spans="1:5" x14ac:dyDescent="0.35">
      <c r="A9" t="s">
        <v>19</v>
      </c>
      <c r="B9" t="s">
        <v>20</v>
      </c>
      <c r="C9">
        <v>30</v>
      </c>
      <c r="D9" s="6">
        <v>2</v>
      </c>
      <c r="E9" s="3">
        <f t="shared" si="0"/>
        <v>6.6666666666666666E-2</v>
      </c>
    </row>
    <row r="10" spans="1:5" x14ac:dyDescent="0.35">
      <c r="A10" t="s">
        <v>21</v>
      </c>
      <c r="B10" t="s">
        <v>22</v>
      </c>
      <c r="C10">
        <v>128</v>
      </c>
      <c r="D10" s="6">
        <v>5</v>
      </c>
      <c r="E10" s="3">
        <f t="shared" si="0"/>
        <v>3.90625E-2</v>
      </c>
    </row>
    <row r="11" spans="1:5" x14ac:dyDescent="0.35">
      <c r="A11" t="s">
        <v>23</v>
      </c>
      <c r="B11" t="s">
        <v>24</v>
      </c>
      <c r="C11">
        <v>43</v>
      </c>
      <c r="D11" s="6">
        <v>0</v>
      </c>
      <c r="E11" s="3">
        <f t="shared" si="0"/>
        <v>0</v>
      </c>
    </row>
    <row r="12" spans="1:5" x14ac:dyDescent="0.35">
      <c r="A12" t="s">
        <v>25</v>
      </c>
      <c r="B12" t="s">
        <v>26</v>
      </c>
      <c r="C12">
        <v>201</v>
      </c>
      <c r="D12" s="6">
        <v>2</v>
      </c>
      <c r="E12" s="3">
        <f t="shared" si="0"/>
        <v>9.9502487562189053E-3</v>
      </c>
    </row>
    <row r="13" spans="1:5" x14ac:dyDescent="0.35">
      <c r="A13" t="s">
        <v>27</v>
      </c>
      <c r="B13" t="s">
        <v>28</v>
      </c>
      <c r="C13">
        <v>136</v>
      </c>
      <c r="D13" s="6">
        <v>1</v>
      </c>
      <c r="E13" s="3">
        <f t="shared" si="0"/>
        <v>7.3529411764705881E-3</v>
      </c>
    </row>
    <row r="14" spans="1:5" x14ac:dyDescent="0.35">
      <c r="A14" t="s">
        <v>29</v>
      </c>
      <c r="B14" t="s">
        <v>30</v>
      </c>
      <c r="C14">
        <v>340</v>
      </c>
      <c r="D14" s="6">
        <v>3</v>
      </c>
      <c r="E14" s="3">
        <f t="shared" si="0"/>
        <v>8.8235294117647058E-3</v>
      </c>
    </row>
    <row r="15" spans="1:5" x14ac:dyDescent="0.35">
      <c r="A15" t="s">
        <v>31</v>
      </c>
      <c r="B15" t="s">
        <v>32</v>
      </c>
      <c r="C15">
        <v>178</v>
      </c>
      <c r="D15" s="6">
        <v>3</v>
      </c>
      <c r="E15" s="3">
        <f t="shared" si="0"/>
        <v>1.6853932584269662E-2</v>
      </c>
    </row>
    <row r="16" spans="1:5" x14ac:dyDescent="0.35">
      <c r="A16" t="s">
        <v>33</v>
      </c>
      <c r="B16" t="s">
        <v>34</v>
      </c>
      <c r="C16">
        <v>142</v>
      </c>
      <c r="D16" s="6">
        <v>5</v>
      </c>
      <c r="E16" s="3">
        <f t="shared" si="0"/>
        <v>3.5211267605633804E-2</v>
      </c>
    </row>
    <row r="17" spans="1:5" x14ac:dyDescent="0.35">
      <c r="A17" t="s">
        <v>35</v>
      </c>
      <c r="B17" t="s">
        <v>36</v>
      </c>
      <c r="C17">
        <v>140</v>
      </c>
      <c r="D17" s="6">
        <v>4</v>
      </c>
      <c r="E17" s="3">
        <f t="shared" si="0"/>
        <v>2.8571428571428571E-2</v>
      </c>
    </row>
    <row r="18" spans="1:5" x14ac:dyDescent="0.35">
      <c r="A18" t="s">
        <v>37</v>
      </c>
      <c r="B18" t="s">
        <v>38</v>
      </c>
      <c r="C18">
        <v>52</v>
      </c>
      <c r="D18" s="6">
        <v>1</v>
      </c>
      <c r="E18" s="3">
        <f t="shared" si="0"/>
        <v>1.9230769230769232E-2</v>
      </c>
    </row>
    <row r="19" spans="1:5" x14ac:dyDescent="0.35">
      <c r="A19" t="s">
        <v>39</v>
      </c>
      <c r="B19" t="s">
        <v>40</v>
      </c>
      <c r="C19">
        <v>109</v>
      </c>
      <c r="D19" s="6">
        <v>2</v>
      </c>
      <c r="E19" s="3">
        <f t="shared" si="0"/>
        <v>1.834862385321101E-2</v>
      </c>
    </row>
    <row r="20" spans="1:5" x14ac:dyDescent="0.35">
      <c r="A20" t="s">
        <v>41</v>
      </c>
      <c r="B20" t="s">
        <v>42</v>
      </c>
      <c r="C20">
        <v>86</v>
      </c>
      <c r="D20" s="6">
        <v>2</v>
      </c>
      <c r="E20" s="3">
        <f t="shared" si="0"/>
        <v>2.3255813953488372E-2</v>
      </c>
    </row>
    <row r="21" spans="1:5" x14ac:dyDescent="0.35">
      <c r="A21" t="s">
        <v>43</v>
      </c>
      <c r="B21" t="s">
        <v>44</v>
      </c>
      <c r="C21">
        <v>40</v>
      </c>
      <c r="D21" s="6">
        <v>1</v>
      </c>
      <c r="E21" s="3">
        <f t="shared" si="0"/>
        <v>2.5000000000000001E-2</v>
      </c>
    </row>
    <row r="22" spans="1:5" x14ac:dyDescent="0.35">
      <c r="A22" t="s">
        <v>45</v>
      </c>
      <c r="B22" t="s">
        <v>46</v>
      </c>
      <c r="C22">
        <v>85</v>
      </c>
      <c r="D22" s="6">
        <v>0</v>
      </c>
      <c r="E22" s="3">
        <f t="shared" si="0"/>
        <v>0</v>
      </c>
    </row>
    <row r="23" spans="1:5" x14ac:dyDescent="0.35">
      <c r="A23" t="s">
        <v>47</v>
      </c>
      <c r="B23" t="s">
        <v>48</v>
      </c>
      <c r="C23">
        <v>412</v>
      </c>
      <c r="D23" s="6">
        <v>5</v>
      </c>
      <c r="E23" s="3">
        <f t="shared" si="0"/>
        <v>1.2135922330097087E-2</v>
      </c>
    </row>
    <row r="24" spans="1:5" x14ac:dyDescent="0.35">
      <c r="A24" t="s">
        <v>49</v>
      </c>
      <c r="B24" t="s">
        <v>50</v>
      </c>
      <c r="C24">
        <v>45</v>
      </c>
      <c r="D24" s="6">
        <v>3</v>
      </c>
      <c r="E24" s="3">
        <f t="shared" si="0"/>
        <v>6.6666666666666666E-2</v>
      </c>
    </row>
    <row r="25" spans="1:5" x14ac:dyDescent="0.35">
      <c r="A25" t="s">
        <v>51</v>
      </c>
      <c r="B25" t="s">
        <v>52</v>
      </c>
      <c r="C25">
        <v>24</v>
      </c>
      <c r="D25" s="6">
        <v>1</v>
      </c>
      <c r="E25" s="3">
        <f t="shared" si="0"/>
        <v>4.1666666666666664E-2</v>
      </c>
    </row>
    <row r="26" spans="1:5" x14ac:dyDescent="0.35">
      <c r="A26" t="s">
        <v>53</v>
      </c>
      <c r="B26" t="s">
        <v>54</v>
      </c>
      <c r="C26">
        <v>43</v>
      </c>
      <c r="D26" s="6">
        <v>0</v>
      </c>
      <c r="E26" s="3">
        <f t="shared" si="0"/>
        <v>0</v>
      </c>
    </row>
    <row r="27" spans="1:5" x14ac:dyDescent="0.35">
      <c r="A27" t="s">
        <v>74</v>
      </c>
      <c r="B27" t="s">
        <v>75</v>
      </c>
      <c r="C27">
        <v>16</v>
      </c>
      <c r="D27" s="6">
        <v>0</v>
      </c>
      <c r="E27" s="3">
        <f t="shared" si="0"/>
        <v>0</v>
      </c>
    </row>
    <row r="28" spans="1:5" x14ac:dyDescent="0.35">
      <c r="A28" t="s">
        <v>55</v>
      </c>
      <c r="B28" t="s">
        <v>56</v>
      </c>
      <c r="C28">
        <v>61</v>
      </c>
      <c r="D28" s="6">
        <v>1</v>
      </c>
      <c r="E28" s="3">
        <f t="shared" si="0"/>
        <v>1.6393442622950821E-2</v>
      </c>
    </row>
    <row r="29" spans="1:5" x14ac:dyDescent="0.35">
      <c r="A29" t="s">
        <v>57</v>
      </c>
      <c r="B29" t="s">
        <v>58</v>
      </c>
      <c r="C29">
        <v>47</v>
      </c>
      <c r="D29" s="6">
        <v>0</v>
      </c>
      <c r="E29" s="3">
        <f t="shared" si="0"/>
        <v>0</v>
      </c>
    </row>
    <row r="30" spans="1:5" x14ac:dyDescent="0.35">
      <c r="A30" t="s">
        <v>59</v>
      </c>
      <c r="B30" t="s">
        <v>60</v>
      </c>
      <c r="C30">
        <v>273</v>
      </c>
      <c r="D30" s="6">
        <v>2</v>
      </c>
      <c r="E30" s="3">
        <f t="shared" si="0"/>
        <v>7.326007326007326E-3</v>
      </c>
    </row>
    <row r="31" spans="1:5" x14ac:dyDescent="0.35">
      <c r="A31" t="s">
        <v>61</v>
      </c>
      <c r="B31" t="s">
        <v>62</v>
      </c>
      <c r="C31">
        <v>49</v>
      </c>
      <c r="D31" s="6">
        <v>2</v>
      </c>
      <c r="E31" s="3">
        <f t="shared" si="0"/>
        <v>4.0816326530612242E-2</v>
      </c>
    </row>
    <row r="32" spans="1:5" x14ac:dyDescent="0.35">
      <c r="A32" t="s">
        <v>63</v>
      </c>
      <c r="B32" t="s">
        <v>64</v>
      </c>
      <c r="C32">
        <v>17</v>
      </c>
      <c r="D32" s="6">
        <v>1</v>
      </c>
      <c r="E32" s="3">
        <f t="shared" si="0"/>
        <v>5.8823529411764705E-2</v>
      </c>
    </row>
    <row r="33" spans="1:5" x14ac:dyDescent="0.35">
      <c r="A33" t="s">
        <v>65</v>
      </c>
      <c r="B33" t="s">
        <v>66</v>
      </c>
      <c r="C33">
        <v>92</v>
      </c>
      <c r="D33" s="6">
        <v>2</v>
      </c>
      <c r="E33" s="3">
        <f t="shared" si="0"/>
        <v>2.1739130434782608E-2</v>
      </c>
    </row>
    <row r="34" spans="1:5" x14ac:dyDescent="0.35">
      <c r="A34" t="s">
        <v>67</v>
      </c>
      <c r="B34" t="s">
        <v>68</v>
      </c>
      <c r="C34">
        <v>72</v>
      </c>
      <c r="D34" s="6">
        <v>0</v>
      </c>
      <c r="E34" s="3">
        <f t="shared" si="0"/>
        <v>0</v>
      </c>
    </row>
    <row r="35" spans="1:5" x14ac:dyDescent="0.35">
      <c r="A35" t="s">
        <v>69</v>
      </c>
      <c r="B35" t="s">
        <v>70</v>
      </c>
      <c r="C35">
        <v>115</v>
      </c>
      <c r="D35" s="6">
        <v>2</v>
      </c>
      <c r="E35" s="3">
        <f t="shared" si="0"/>
        <v>1.7391304347826087E-2</v>
      </c>
    </row>
    <row r="36" spans="1:5" x14ac:dyDescent="0.35">
      <c r="A36" t="s">
        <v>71</v>
      </c>
      <c r="B36" t="s">
        <v>72</v>
      </c>
      <c r="C36">
        <v>61</v>
      </c>
      <c r="D36" s="6">
        <v>4</v>
      </c>
      <c r="E36" s="3">
        <f t="shared" si="0"/>
        <v>6.5573770491803282E-2</v>
      </c>
    </row>
    <row r="37" spans="1:5" x14ac:dyDescent="0.35">
      <c r="B37" s="2" t="s">
        <v>73</v>
      </c>
      <c r="C37" s="2">
        <f>SUM(C2:C36)</f>
        <v>3993</v>
      </c>
      <c r="D37" s="2">
        <f>SUM(D2:D36)</f>
        <v>64</v>
      </c>
      <c r="E37" s="4">
        <f t="shared" si="0"/>
        <v>1.6028049085900324E-2</v>
      </c>
    </row>
  </sheetData>
  <sortState xmlns:xlrd2="http://schemas.microsoft.com/office/spreadsheetml/2017/richdata2" ref="A2:E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64CE-059A-41EB-AA8E-A2A2F95DF379}">
  <dimension ref="A1:E36"/>
  <sheetViews>
    <sheetView topLeftCell="A11" workbookViewId="0">
      <selection activeCell="D29" sqref="D29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0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52</v>
      </c>
      <c r="D2" s="6">
        <v>0</v>
      </c>
      <c r="E2" s="3">
        <f t="shared" ref="E2:E36" si="0">(D2/C2)</f>
        <v>0</v>
      </c>
    </row>
    <row r="3" spans="1:5" x14ac:dyDescent="0.35">
      <c r="A3" t="s">
        <v>7</v>
      </c>
      <c r="B3" t="s">
        <v>8</v>
      </c>
      <c r="C3">
        <v>143</v>
      </c>
      <c r="D3" s="6">
        <v>1</v>
      </c>
      <c r="E3" s="3">
        <f t="shared" si="0"/>
        <v>6.993006993006993E-3</v>
      </c>
    </row>
    <row r="4" spans="1:5" x14ac:dyDescent="0.35">
      <c r="A4" t="s">
        <v>9</v>
      </c>
      <c r="B4" t="s">
        <v>10</v>
      </c>
      <c r="C4">
        <v>161</v>
      </c>
      <c r="D4" s="6">
        <v>1</v>
      </c>
      <c r="E4" s="3">
        <f t="shared" si="0"/>
        <v>6.2111801242236021E-3</v>
      </c>
    </row>
    <row r="5" spans="1:5" x14ac:dyDescent="0.35">
      <c r="A5" t="s">
        <v>11</v>
      </c>
      <c r="B5" t="s">
        <v>12</v>
      </c>
      <c r="C5">
        <v>72</v>
      </c>
      <c r="D5" s="6">
        <v>0</v>
      </c>
      <c r="E5" s="3">
        <f t="shared" si="0"/>
        <v>0</v>
      </c>
    </row>
    <row r="6" spans="1:5" x14ac:dyDescent="0.35">
      <c r="A6" t="s">
        <v>13</v>
      </c>
      <c r="B6" t="s">
        <v>14</v>
      </c>
      <c r="C6">
        <v>114</v>
      </c>
      <c r="D6" s="6">
        <v>0</v>
      </c>
      <c r="E6" s="3">
        <f t="shared" si="0"/>
        <v>0</v>
      </c>
    </row>
    <row r="7" spans="1:5" x14ac:dyDescent="0.35">
      <c r="A7" t="s">
        <v>15</v>
      </c>
      <c r="B7" t="s">
        <v>16</v>
      </c>
      <c r="C7">
        <v>169</v>
      </c>
      <c r="D7" s="6">
        <v>2</v>
      </c>
      <c r="E7" s="3">
        <f t="shared" si="0"/>
        <v>1.1834319526627219E-2</v>
      </c>
    </row>
    <row r="8" spans="1:5" x14ac:dyDescent="0.35">
      <c r="A8" t="s">
        <v>17</v>
      </c>
      <c r="B8" t="s">
        <v>18</v>
      </c>
      <c r="C8">
        <v>80</v>
      </c>
      <c r="D8" s="6">
        <v>0</v>
      </c>
      <c r="E8" s="3">
        <f t="shared" si="0"/>
        <v>0</v>
      </c>
    </row>
    <row r="9" spans="1:5" x14ac:dyDescent="0.35">
      <c r="A9" t="s">
        <v>19</v>
      </c>
      <c r="B9" t="s">
        <v>20</v>
      </c>
      <c r="C9">
        <v>30</v>
      </c>
      <c r="D9" s="6">
        <v>0</v>
      </c>
      <c r="E9" s="3">
        <f t="shared" si="0"/>
        <v>0</v>
      </c>
    </row>
    <row r="10" spans="1:5" x14ac:dyDescent="0.35">
      <c r="A10" t="s">
        <v>21</v>
      </c>
      <c r="B10" t="s">
        <v>22</v>
      </c>
      <c r="C10">
        <v>183</v>
      </c>
      <c r="D10" s="6">
        <v>3</v>
      </c>
      <c r="E10" s="3">
        <f t="shared" si="0"/>
        <v>1.6393442622950821E-2</v>
      </c>
    </row>
    <row r="11" spans="1:5" x14ac:dyDescent="0.35">
      <c r="A11" t="s">
        <v>23</v>
      </c>
      <c r="B11" t="s">
        <v>24</v>
      </c>
      <c r="C11">
        <v>40</v>
      </c>
      <c r="D11" s="6">
        <v>0</v>
      </c>
      <c r="E11" s="3">
        <f t="shared" si="0"/>
        <v>0</v>
      </c>
    </row>
    <row r="12" spans="1:5" x14ac:dyDescent="0.35">
      <c r="A12" t="s">
        <v>25</v>
      </c>
      <c r="B12" t="s">
        <v>26</v>
      </c>
      <c r="C12">
        <v>164</v>
      </c>
      <c r="D12" s="6">
        <v>1</v>
      </c>
      <c r="E12" s="3">
        <f t="shared" si="0"/>
        <v>6.0975609756097563E-3</v>
      </c>
    </row>
    <row r="13" spans="1:5" x14ac:dyDescent="0.35">
      <c r="A13" t="s">
        <v>27</v>
      </c>
      <c r="B13" t="s">
        <v>28</v>
      </c>
      <c r="C13">
        <v>83</v>
      </c>
      <c r="D13" s="6">
        <v>0</v>
      </c>
      <c r="E13" s="3">
        <f t="shared" si="0"/>
        <v>0</v>
      </c>
    </row>
    <row r="14" spans="1:5" x14ac:dyDescent="0.35">
      <c r="A14" t="s">
        <v>29</v>
      </c>
      <c r="B14" t="s">
        <v>30</v>
      </c>
      <c r="C14">
        <v>272</v>
      </c>
      <c r="D14" s="6">
        <v>0</v>
      </c>
      <c r="E14" s="3">
        <f t="shared" si="0"/>
        <v>0</v>
      </c>
    </row>
    <row r="15" spans="1:5" x14ac:dyDescent="0.35">
      <c r="A15" t="s">
        <v>31</v>
      </c>
      <c r="B15" t="s">
        <v>32</v>
      </c>
      <c r="C15">
        <v>153</v>
      </c>
      <c r="D15" s="6">
        <v>9</v>
      </c>
      <c r="E15" s="3">
        <f t="shared" si="0"/>
        <v>5.8823529411764705E-2</v>
      </c>
    </row>
    <row r="16" spans="1:5" x14ac:dyDescent="0.35">
      <c r="A16" t="s">
        <v>33</v>
      </c>
      <c r="B16" t="s">
        <v>34</v>
      </c>
      <c r="C16">
        <v>107</v>
      </c>
      <c r="D16" s="6">
        <v>3</v>
      </c>
      <c r="E16" s="3">
        <f t="shared" si="0"/>
        <v>2.8037383177570093E-2</v>
      </c>
    </row>
    <row r="17" spans="1:5" x14ac:dyDescent="0.35">
      <c r="A17" t="s">
        <v>35</v>
      </c>
      <c r="B17" t="s">
        <v>36</v>
      </c>
      <c r="C17">
        <v>130</v>
      </c>
      <c r="D17" s="6">
        <v>4</v>
      </c>
      <c r="E17" s="3">
        <f t="shared" si="0"/>
        <v>3.0769230769230771E-2</v>
      </c>
    </row>
    <row r="18" spans="1:5" x14ac:dyDescent="0.35">
      <c r="A18" t="s">
        <v>37</v>
      </c>
      <c r="B18" t="s">
        <v>38</v>
      </c>
      <c r="C18">
        <v>48</v>
      </c>
      <c r="D18" s="6">
        <v>0</v>
      </c>
      <c r="E18" s="3">
        <f t="shared" si="0"/>
        <v>0</v>
      </c>
    </row>
    <row r="19" spans="1:5" x14ac:dyDescent="0.35">
      <c r="A19" t="s">
        <v>39</v>
      </c>
      <c r="B19" t="s">
        <v>40</v>
      </c>
      <c r="C19">
        <v>61</v>
      </c>
      <c r="D19" s="6">
        <v>3</v>
      </c>
      <c r="E19" s="3">
        <f t="shared" si="0"/>
        <v>4.9180327868852458E-2</v>
      </c>
    </row>
    <row r="20" spans="1:5" x14ac:dyDescent="0.35">
      <c r="A20" t="s">
        <v>41</v>
      </c>
      <c r="B20" t="s">
        <v>42</v>
      </c>
      <c r="C20">
        <v>53</v>
      </c>
      <c r="D20" s="6">
        <v>0</v>
      </c>
      <c r="E20" s="3">
        <f t="shared" si="0"/>
        <v>0</v>
      </c>
    </row>
    <row r="21" spans="1:5" x14ac:dyDescent="0.35">
      <c r="A21" t="s">
        <v>43</v>
      </c>
      <c r="B21" t="s">
        <v>44</v>
      </c>
      <c r="C21">
        <v>34</v>
      </c>
      <c r="D21" s="6">
        <v>0</v>
      </c>
      <c r="E21" s="3">
        <f t="shared" si="0"/>
        <v>0</v>
      </c>
    </row>
    <row r="22" spans="1:5" x14ac:dyDescent="0.35">
      <c r="A22" t="s">
        <v>45</v>
      </c>
      <c r="B22" t="s">
        <v>46</v>
      </c>
      <c r="C22">
        <v>95</v>
      </c>
      <c r="D22" s="6">
        <v>0</v>
      </c>
      <c r="E22" s="3">
        <f t="shared" si="0"/>
        <v>0</v>
      </c>
    </row>
    <row r="23" spans="1:5" x14ac:dyDescent="0.35">
      <c r="A23" t="s">
        <v>47</v>
      </c>
      <c r="B23" t="s">
        <v>48</v>
      </c>
      <c r="C23">
        <v>430</v>
      </c>
      <c r="D23" s="6">
        <v>1</v>
      </c>
      <c r="E23" s="3">
        <f t="shared" si="0"/>
        <v>2.3255813953488372E-3</v>
      </c>
    </row>
    <row r="24" spans="1:5" x14ac:dyDescent="0.35">
      <c r="A24" t="s">
        <v>49</v>
      </c>
      <c r="B24" t="s">
        <v>50</v>
      </c>
      <c r="C24">
        <v>45</v>
      </c>
      <c r="D24" s="6">
        <v>2</v>
      </c>
      <c r="E24" s="3">
        <f t="shared" si="0"/>
        <v>4.4444444444444446E-2</v>
      </c>
    </row>
    <row r="25" spans="1:5" x14ac:dyDescent="0.35">
      <c r="A25" t="s">
        <v>53</v>
      </c>
      <c r="B25" t="s">
        <v>54</v>
      </c>
      <c r="C25">
        <v>47</v>
      </c>
      <c r="D25" s="6">
        <v>1</v>
      </c>
      <c r="E25" s="3">
        <f t="shared" si="0"/>
        <v>2.1276595744680851E-2</v>
      </c>
    </row>
    <row r="26" spans="1:5" x14ac:dyDescent="0.35">
      <c r="A26" t="s">
        <v>74</v>
      </c>
      <c r="B26" t="s">
        <v>75</v>
      </c>
      <c r="C26">
        <v>64</v>
      </c>
      <c r="D26" s="6">
        <v>0</v>
      </c>
      <c r="E26" s="3">
        <f t="shared" si="0"/>
        <v>0</v>
      </c>
    </row>
    <row r="27" spans="1:5" x14ac:dyDescent="0.35">
      <c r="A27" t="s">
        <v>55</v>
      </c>
      <c r="B27" t="s">
        <v>56</v>
      </c>
      <c r="C27">
        <v>57</v>
      </c>
      <c r="D27" s="6">
        <v>1</v>
      </c>
      <c r="E27" s="3">
        <f t="shared" si="0"/>
        <v>1.7543859649122806E-2</v>
      </c>
    </row>
    <row r="28" spans="1:5" x14ac:dyDescent="0.35">
      <c r="A28" t="s">
        <v>57</v>
      </c>
      <c r="B28" t="s">
        <v>58</v>
      </c>
      <c r="C28">
        <v>44</v>
      </c>
      <c r="D28" s="6">
        <v>0</v>
      </c>
      <c r="E28" s="3">
        <f t="shared" si="0"/>
        <v>0</v>
      </c>
    </row>
    <row r="29" spans="1:5" x14ac:dyDescent="0.35">
      <c r="A29" t="s">
        <v>59</v>
      </c>
      <c r="B29" t="s">
        <v>60</v>
      </c>
      <c r="C29">
        <v>287</v>
      </c>
      <c r="D29" s="6">
        <v>8</v>
      </c>
      <c r="E29" s="3">
        <f t="shared" si="0"/>
        <v>2.7874564459930314E-2</v>
      </c>
    </row>
    <row r="30" spans="1:5" x14ac:dyDescent="0.35">
      <c r="A30" t="s">
        <v>61</v>
      </c>
      <c r="B30" t="s">
        <v>62</v>
      </c>
      <c r="C30">
        <v>23</v>
      </c>
      <c r="D30" s="6">
        <v>3</v>
      </c>
      <c r="E30" s="3">
        <f t="shared" si="0"/>
        <v>0.13043478260869565</v>
      </c>
    </row>
    <row r="31" spans="1:5" x14ac:dyDescent="0.35">
      <c r="A31" t="s">
        <v>63</v>
      </c>
      <c r="B31" t="s">
        <v>64</v>
      </c>
      <c r="C31">
        <v>30</v>
      </c>
      <c r="D31" s="6">
        <v>2</v>
      </c>
      <c r="E31" s="3">
        <f t="shared" si="0"/>
        <v>6.6666666666666666E-2</v>
      </c>
    </row>
    <row r="32" spans="1:5" x14ac:dyDescent="0.35">
      <c r="A32" t="s">
        <v>65</v>
      </c>
      <c r="B32" t="s">
        <v>66</v>
      </c>
      <c r="C32">
        <v>98</v>
      </c>
      <c r="D32" s="6">
        <v>1</v>
      </c>
      <c r="E32" s="3">
        <f t="shared" si="0"/>
        <v>1.020408163265306E-2</v>
      </c>
    </row>
    <row r="33" spans="1:5" x14ac:dyDescent="0.35">
      <c r="A33" t="s">
        <v>67</v>
      </c>
      <c r="B33" t="s">
        <v>68</v>
      </c>
      <c r="C33">
        <v>82</v>
      </c>
      <c r="D33" s="6">
        <v>4</v>
      </c>
      <c r="E33" s="3">
        <f t="shared" si="0"/>
        <v>4.878048780487805E-2</v>
      </c>
    </row>
    <row r="34" spans="1:5" x14ac:dyDescent="0.35">
      <c r="A34" t="s">
        <v>69</v>
      </c>
      <c r="B34" t="s">
        <v>70</v>
      </c>
      <c r="C34">
        <v>145</v>
      </c>
      <c r="D34" s="6">
        <v>5</v>
      </c>
      <c r="E34" s="3">
        <f t="shared" si="0"/>
        <v>3.4482758620689655E-2</v>
      </c>
    </row>
    <row r="35" spans="1:5" x14ac:dyDescent="0.35">
      <c r="A35" t="s">
        <v>71</v>
      </c>
      <c r="B35" t="s">
        <v>72</v>
      </c>
      <c r="C35">
        <v>55</v>
      </c>
      <c r="D35" s="6">
        <v>2</v>
      </c>
      <c r="E35" s="3">
        <f t="shared" si="0"/>
        <v>3.6363636363636362E-2</v>
      </c>
    </row>
    <row r="36" spans="1:5" x14ac:dyDescent="0.35">
      <c r="B36" s="2" t="s">
        <v>73</v>
      </c>
      <c r="C36" s="2">
        <f>SUM(C2:C35)</f>
        <v>3651</v>
      </c>
      <c r="D36" s="2">
        <f>SUM(D2:D35)</f>
        <v>57</v>
      </c>
      <c r="E36" s="4">
        <f t="shared" si="0"/>
        <v>1.5612161051766639E-2</v>
      </c>
    </row>
  </sheetData>
  <sortState xmlns:xlrd2="http://schemas.microsoft.com/office/spreadsheetml/2017/richdata2" ref="A2:E36"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F08A-8AEF-432F-A8B5-5A4F2728D2EC}">
  <dimension ref="A1:E36"/>
  <sheetViews>
    <sheetView topLeftCell="A11" workbookViewId="0">
      <selection activeCell="D36" sqref="D36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0.089843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33</v>
      </c>
      <c r="D2" s="6">
        <v>0</v>
      </c>
      <c r="E2" s="3">
        <f t="shared" ref="E2:E36" si="0">(D2/C2)</f>
        <v>0</v>
      </c>
    </row>
    <row r="3" spans="1:5" x14ac:dyDescent="0.35">
      <c r="A3" t="s">
        <v>7</v>
      </c>
      <c r="B3" t="s">
        <v>8</v>
      </c>
      <c r="C3">
        <v>146</v>
      </c>
      <c r="D3" s="6">
        <v>1</v>
      </c>
      <c r="E3" s="3">
        <f t="shared" si="0"/>
        <v>6.8493150684931503E-3</v>
      </c>
    </row>
    <row r="4" spans="1:5" x14ac:dyDescent="0.35">
      <c r="A4" t="s">
        <v>9</v>
      </c>
      <c r="B4" t="s">
        <v>10</v>
      </c>
      <c r="C4">
        <v>173</v>
      </c>
      <c r="D4" s="6">
        <v>1</v>
      </c>
      <c r="E4" s="3">
        <f t="shared" si="0"/>
        <v>5.7803468208092483E-3</v>
      </c>
    </row>
    <row r="5" spans="1:5" x14ac:dyDescent="0.35">
      <c r="A5" t="s">
        <v>11</v>
      </c>
      <c r="B5" t="s">
        <v>12</v>
      </c>
      <c r="C5">
        <v>74</v>
      </c>
      <c r="D5" s="6">
        <v>2</v>
      </c>
      <c r="E5" s="3">
        <f t="shared" si="0"/>
        <v>2.7027027027027029E-2</v>
      </c>
    </row>
    <row r="6" spans="1:5" x14ac:dyDescent="0.35">
      <c r="A6" t="s">
        <v>13</v>
      </c>
      <c r="B6" t="s">
        <v>14</v>
      </c>
      <c r="C6">
        <v>109</v>
      </c>
      <c r="D6" s="6">
        <v>0</v>
      </c>
      <c r="E6" s="3">
        <f t="shared" si="0"/>
        <v>0</v>
      </c>
    </row>
    <row r="7" spans="1:5" x14ac:dyDescent="0.35">
      <c r="A7" t="s">
        <v>15</v>
      </c>
      <c r="B7" t="s">
        <v>16</v>
      </c>
      <c r="C7">
        <v>142</v>
      </c>
      <c r="D7" s="6">
        <v>2</v>
      </c>
      <c r="E7" s="3">
        <f t="shared" si="0"/>
        <v>1.4084507042253521E-2</v>
      </c>
    </row>
    <row r="8" spans="1:5" x14ac:dyDescent="0.35">
      <c r="A8" t="s">
        <v>17</v>
      </c>
      <c r="B8" t="s">
        <v>18</v>
      </c>
      <c r="C8">
        <v>59</v>
      </c>
      <c r="D8" s="6">
        <v>0</v>
      </c>
      <c r="E8" s="3">
        <f t="shared" si="0"/>
        <v>0</v>
      </c>
    </row>
    <row r="9" spans="1:5" x14ac:dyDescent="0.35">
      <c r="A9" t="s">
        <v>19</v>
      </c>
      <c r="B9" t="s">
        <v>20</v>
      </c>
      <c r="C9">
        <v>23</v>
      </c>
      <c r="D9" s="6">
        <v>1</v>
      </c>
      <c r="E9" s="3">
        <f t="shared" si="0"/>
        <v>4.3478260869565216E-2</v>
      </c>
    </row>
    <row r="10" spans="1:5" x14ac:dyDescent="0.35">
      <c r="A10" t="s">
        <v>21</v>
      </c>
      <c r="B10" t="s">
        <v>22</v>
      </c>
      <c r="C10">
        <v>124</v>
      </c>
      <c r="D10" s="6">
        <v>5</v>
      </c>
      <c r="E10" s="3">
        <f t="shared" si="0"/>
        <v>4.0322580645161289E-2</v>
      </c>
    </row>
    <row r="11" spans="1:5" x14ac:dyDescent="0.35">
      <c r="A11" t="s">
        <v>23</v>
      </c>
      <c r="B11" t="s">
        <v>24</v>
      </c>
      <c r="C11">
        <v>27</v>
      </c>
      <c r="D11" s="6">
        <v>0</v>
      </c>
      <c r="E11" s="3">
        <f t="shared" si="0"/>
        <v>0</v>
      </c>
    </row>
    <row r="12" spans="1:5" x14ac:dyDescent="0.35">
      <c r="A12" t="s">
        <v>25</v>
      </c>
      <c r="B12" t="s">
        <v>26</v>
      </c>
      <c r="C12">
        <v>141</v>
      </c>
      <c r="D12" s="6">
        <v>1</v>
      </c>
      <c r="E12" s="3">
        <f t="shared" si="0"/>
        <v>7.0921985815602835E-3</v>
      </c>
    </row>
    <row r="13" spans="1:5" x14ac:dyDescent="0.35">
      <c r="A13" t="s">
        <v>27</v>
      </c>
      <c r="B13" t="s">
        <v>28</v>
      </c>
      <c r="C13">
        <v>44</v>
      </c>
      <c r="D13" s="6">
        <v>0</v>
      </c>
      <c r="E13" s="3">
        <f t="shared" si="0"/>
        <v>0</v>
      </c>
    </row>
    <row r="14" spans="1:5" x14ac:dyDescent="0.35">
      <c r="A14" t="s">
        <v>29</v>
      </c>
      <c r="B14" t="s">
        <v>30</v>
      </c>
      <c r="C14">
        <v>186</v>
      </c>
      <c r="D14" s="6">
        <v>1</v>
      </c>
      <c r="E14" s="3">
        <f t="shared" si="0"/>
        <v>5.3763440860215058E-3</v>
      </c>
    </row>
    <row r="15" spans="1:5" x14ac:dyDescent="0.35">
      <c r="A15" t="s">
        <v>31</v>
      </c>
      <c r="B15" t="s">
        <v>32</v>
      </c>
      <c r="C15">
        <v>169</v>
      </c>
      <c r="D15" s="6">
        <v>7</v>
      </c>
      <c r="E15" s="3">
        <f t="shared" si="0"/>
        <v>4.142011834319527E-2</v>
      </c>
    </row>
    <row r="16" spans="1:5" x14ac:dyDescent="0.35">
      <c r="A16" t="s">
        <v>33</v>
      </c>
      <c r="B16" t="s">
        <v>34</v>
      </c>
      <c r="C16">
        <v>123</v>
      </c>
      <c r="D16" s="6">
        <v>5</v>
      </c>
      <c r="E16" s="3">
        <f t="shared" si="0"/>
        <v>4.065040650406504E-2</v>
      </c>
    </row>
    <row r="17" spans="1:5" x14ac:dyDescent="0.35">
      <c r="A17" t="s">
        <v>35</v>
      </c>
      <c r="B17" t="s">
        <v>36</v>
      </c>
      <c r="C17">
        <v>84</v>
      </c>
      <c r="D17" s="6">
        <v>1</v>
      </c>
      <c r="E17" s="3">
        <f t="shared" si="0"/>
        <v>1.1904761904761904E-2</v>
      </c>
    </row>
    <row r="18" spans="1:5" x14ac:dyDescent="0.35">
      <c r="A18" t="s">
        <v>37</v>
      </c>
      <c r="B18" t="s">
        <v>38</v>
      </c>
      <c r="C18">
        <v>35</v>
      </c>
      <c r="D18" s="6">
        <v>0</v>
      </c>
      <c r="E18" s="3">
        <f t="shared" si="0"/>
        <v>0</v>
      </c>
    </row>
    <row r="19" spans="1:5" x14ac:dyDescent="0.35">
      <c r="A19" t="s">
        <v>39</v>
      </c>
      <c r="B19" t="s">
        <v>40</v>
      </c>
      <c r="C19">
        <v>61</v>
      </c>
      <c r="D19" s="6">
        <v>1</v>
      </c>
      <c r="E19" s="3">
        <f t="shared" si="0"/>
        <v>1.6393442622950821E-2</v>
      </c>
    </row>
    <row r="20" spans="1:5" x14ac:dyDescent="0.35">
      <c r="A20" t="s">
        <v>41</v>
      </c>
      <c r="B20" t="s">
        <v>42</v>
      </c>
      <c r="C20">
        <v>50</v>
      </c>
      <c r="D20" s="6">
        <v>2</v>
      </c>
      <c r="E20" s="3">
        <f t="shared" si="0"/>
        <v>0.04</v>
      </c>
    </row>
    <row r="21" spans="1:5" x14ac:dyDescent="0.35">
      <c r="A21" t="s">
        <v>43</v>
      </c>
      <c r="B21" t="s">
        <v>44</v>
      </c>
      <c r="C21">
        <v>40</v>
      </c>
      <c r="D21" s="6">
        <v>0</v>
      </c>
      <c r="E21" s="3">
        <f t="shared" si="0"/>
        <v>0</v>
      </c>
    </row>
    <row r="22" spans="1:5" x14ac:dyDescent="0.35">
      <c r="A22" t="s">
        <v>45</v>
      </c>
      <c r="B22" t="s">
        <v>46</v>
      </c>
      <c r="C22">
        <v>61</v>
      </c>
      <c r="D22" s="6">
        <v>1</v>
      </c>
      <c r="E22" s="3">
        <f t="shared" si="0"/>
        <v>1.6393442622950821E-2</v>
      </c>
    </row>
    <row r="23" spans="1:5" x14ac:dyDescent="0.35">
      <c r="A23" t="s">
        <v>47</v>
      </c>
      <c r="B23" t="s">
        <v>48</v>
      </c>
      <c r="C23">
        <v>416</v>
      </c>
      <c r="D23" s="6">
        <v>4</v>
      </c>
      <c r="E23" s="3">
        <f t="shared" si="0"/>
        <v>9.6153846153846159E-3</v>
      </c>
    </row>
    <row r="24" spans="1:5" x14ac:dyDescent="0.35">
      <c r="A24" t="s">
        <v>49</v>
      </c>
      <c r="B24" t="s">
        <v>50</v>
      </c>
      <c r="C24">
        <v>22</v>
      </c>
      <c r="D24" s="6">
        <v>1</v>
      </c>
      <c r="E24" s="3">
        <f t="shared" si="0"/>
        <v>4.5454545454545456E-2</v>
      </c>
    </row>
    <row r="25" spans="1:5" x14ac:dyDescent="0.35">
      <c r="A25" t="s">
        <v>53</v>
      </c>
      <c r="B25" t="s">
        <v>54</v>
      </c>
      <c r="C25">
        <v>57</v>
      </c>
      <c r="D25" s="6">
        <v>0</v>
      </c>
      <c r="E25" s="3">
        <f t="shared" si="0"/>
        <v>0</v>
      </c>
    </row>
    <row r="26" spans="1:5" x14ac:dyDescent="0.35">
      <c r="A26" t="s">
        <v>74</v>
      </c>
      <c r="B26" t="s">
        <v>75</v>
      </c>
      <c r="C26">
        <v>53</v>
      </c>
      <c r="D26" s="6">
        <v>1</v>
      </c>
      <c r="E26" s="3">
        <f t="shared" si="0"/>
        <v>1.8867924528301886E-2</v>
      </c>
    </row>
    <row r="27" spans="1:5" x14ac:dyDescent="0.35">
      <c r="A27" t="s">
        <v>55</v>
      </c>
      <c r="B27" t="s">
        <v>56</v>
      </c>
      <c r="C27">
        <v>22</v>
      </c>
      <c r="D27" s="6">
        <v>0</v>
      </c>
      <c r="E27" s="3">
        <f t="shared" si="0"/>
        <v>0</v>
      </c>
    </row>
    <row r="28" spans="1:5" x14ac:dyDescent="0.35">
      <c r="A28" t="s">
        <v>57</v>
      </c>
      <c r="B28" t="s">
        <v>58</v>
      </c>
      <c r="C28">
        <v>54</v>
      </c>
      <c r="D28" s="6">
        <v>0</v>
      </c>
      <c r="E28" s="3">
        <f t="shared" si="0"/>
        <v>0</v>
      </c>
    </row>
    <row r="29" spans="1:5" x14ac:dyDescent="0.35">
      <c r="A29" t="s">
        <v>59</v>
      </c>
      <c r="B29" t="s">
        <v>60</v>
      </c>
      <c r="C29">
        <v>216</v>
      </c>
      <c r="D29" s="6">
        <v>0</v>
      </c>
      <c r="E29" s="3">
        <f t="shared" si="0"/>
        <v>0</v>
      </c>
    </row>
    <row r="30" spans="1:5" x14ac:dyDescent="0.35">
      <c r="A30" t="s">
        <v>61</v>
      </c>
      <c r="B30" t="s">
        <v>62</v>
      </c>
      <c r="C30">
        <v>27</v>
      </c>
      <c r="D30" s="6">
        <v>1</v>
      </c>
      <c r="E30" s="3">
        <f t="shared" si="0"/>
        <v>3.7037037037037035E-2</v>
      </c>
    </row>
    <row r="31" spans="1:5" x14ac:dyDescent="0.35">
      <c r="A31" t="s">
        <v>63</v>
      </c>
      <c r="B31" t="s">
        <v>64</v>
      </c>
      <c r="C31">
        <v>18</v>
      </c>
      <c r="D31" s="6">
        <v>1</v>
      </c>
      <c r="E31" s="3">
        <f t="shared" si="0"/>
        <v>5.5555555555555552E-2</v>
      </c>
    </row>
    <row r="32" spans="1:5" x14ac:dyDescent="0.35">
      <c r="A32" t="s">
        <v>65</v>
      </c>
      <c r="B32" t="s">
        <v>66</v>
      </c>
      <c r="C32">
        <v>79</v>
      </c>
      <c r="D32" s="6">
        <v>0</v>
      </c>
      <c r="E32" s="3">
        <f t="shared" si="0"/>
        <v>0</v>
      </c>
    </row>
    <row r="33" spans="1:5" x14ac:dyDescent="0.35">
      <c r="A33" t="s">
        <v>67</v>
      </c>
      <c r="B33" t="s">
        <v>68</v>
      </c>
      <c r="C33">
        <v>42</v>
      </c>
      <c r="D33" s="6">
        <v>0</v>
      </c>
      <c r="E33" s="3">
        <f t="shared" si="0"/>
        <v>0</v>
      </c>
    </row>
    <row r="34" spans="1:5" x14ac:dyDescent="0.35">
      <c r="A34" t="s">
        <v>69</v>
      </c>
      <c r="B34" t="s">
        <v>70</v>
      </c>
      <c r="C34">
        <v>115</v>
      </c>
      <c r="D34" s="6">
        <v>4</v>
      </c>
      <c r="E34" s="3">
        <f t="shared" si="0"/>
        <v>3.4782608695652174E-2</v>
      </c>
    </row>
    <row r="35" spans="1:5" x14ac:dyDescent="0.35">
      <c r="A35" t="s">
        <v>71</v>
      </c>
      <c r="B35" t="s">
        <v>72</v>
      </c>
      <c r="C35">
        <v>47</v>
      </c>
      <c r="D35" s="6">
        <v>0</v>
      </c>
      <c r="E35" s="3">
        <f t="shared" si="0"/>
        <v>0</v>
      </c>
    </row>
    <row r="36" spans="1:5" x14ac:dyDescent="0.35">
      <c r="B36" s="2" t="s">
        <v>73</v>
      </c>
      <c r="C36" s="2">
        <f>SUM(C2:C35)</f>
        <v>3072</v>
      </c>
      <c r="D36" s="2">
        <f>SUM(D2:D35)</f>
        <v>43</v>
      </c>
      <c r="E36" s="4">
        <f t="shared" si="0"/>
        <v>1.3997395833333334E-2</v>
      </c>
    </row>
  </sheetData>
  <sortState xmlns:xlrd2="http://schemas.microsoft.com/office/spreadsheetml/2017/richdata2" ref="A2:E36">
    <sortCondition ref="A2:A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3C03-2674-4641-8BAF-217B587E65BC}">
  <dimension ref="A1:E36"/>
  <sheetViews>
    <sheetView topLeftCell="A11" workbookViewId="0">
      <selection activeCell="D31" sqref="D31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65</v>
      </c>
      <c r="D2" s="6">
        <v>1</v>
      </c>
      <c r="E2" s="3">
        <f t="shared" ref="E2:E36" si="0">(D2/C2)</f>
        <v>1.5384615384615385E-2</v>
      </c>
    </row>
    <row r="3" spans="1:5" x14ac:dyDescent="0.35">
      <c r="A3" t="s">
        <v>7</v>
      </c>
      <c r="B3" t="s">
        <v>8</v>
      </c>
      <c r="C3">
        <v>101</v>
      </c>
      <c r="D3" s="6">
        <v>5</v>
      </c>
      <c r="E3" s="3">
        <f t="shared" si="0"/>
        <v>4.9504950495049507E-2</v>
      </c>
    </row>
    <row r="4" spans="1:5" x14ac:dyDescent="0.35">
      <c r="A4" t="s">
        <v>9</v>
      </c>
      <c r="B4" t="s">
        <v>10</v>
      </c>
      <c r="C4">
        <v>141</v>
      </c>
      <c r="D4" s="6">
        <v>1</v>
      </c>
      <c r="E4" s="3">
        <f t="shared" si="0"/>
        <v>7.0921985815602835E-3</v>
      </c>
    </row>
    <row r="5" spans="1:5" x14ac:dyDescent="0.35">
      <c r="A5" t="s">
        <v>11</v>
      </c>
      <c r="B5" t="s">
        <v>12</v>
      </c>
      <c r="C5">
        <v>98</v>
      </c>
      <c r="D5" s="6">
        <v>2</v>
      </c>
      <c r="E5" s="3">
        <f t="shared" si="0"/>
        <v>2.0408163265306121E-2</v>
      </c>
    </row>
    <row r="6" spans="1:5" x14ac:dyDescent="0.35">
      <c r="A6" t="s">
        <v>13</v>
      </c>
      <c r="B6" t="s">
        <v>14</v>
      </c>
      <c r="C6">
        <v>174</v>
      </c>
      <c r="D6" s="6">
        <v>1</v>
      </c>
      <c r="E6" s="3">
        <f t="shared" si="0"/>
        <v>5.7471264367816091E-3</v>
      </c>
    </row>
    <row r="7" spans="1:5" x14ac:dyDescent="0.35">
      <c r="A7" t="s">
        <v>15</v>
      </c>
      <c r="B7" t="s">
        <v>16</v>
      </c>
      <c r="C7">
        <v>211</v>
      </c>
      <c r="D7" s="6">
        <v>2</v>
      </c>
      <c r="E7" s="3">
        <f t="shared" si="0"/>
        <v>9.4786729857819912E-3</v>
      </c>
    </row>
    <row r="8" spans="1:5" x14ac:dyDescent="0.35">
      <c r="A8" t="s">
        <v>17</v>
      </c>
      <c r="B8" t="s">
        <v>18</v>
      </c>
      <c r="C8">
        <v>73</v>
      </c>
      <c r="D8" s="6">
        <v>0</v>
      </c>
      <c r="E8" s="3">
        <f t="shared" si="0"/>
        <v>0</v>
      </c>
    </row>
    <row r="9" spans="1:5" x14ac:dyDescent="0.35">
      <c r="A9" t="s">
        <v>19</v>
      </c>
      <c r="B9" t="s">
        <v>20</v>
      </c>
      <c r="C9">
        <v>33</v>
      </c>
      <c r="D9" s="6">
        <v>0</v>
      </c>
      <c r="E9" s="3">
        <f t="shared" si="0"/>
        <v>0</v>
      </c>
    </row>
    <row r="10" spans="1:5" x14ac:dyDescent="0.35">
      <c r="A10" t="s">
        <v>21</v>
      </c>
      <c r="B10" t="s">
        <v>22</v>
      </c>
      <c r="C10">
        <v>210</v>
      </c>
      <c r="D10" s="6">
        <v>9</v>
      </c>
      <c r="E10" s="3">
        <f t="shared" si="0"/>
        <v>4.2857142857142858E-2</v>
      </c>
    </row>
    <row r="11" spans="1:5" x14ac:dyDescent="0.35">
      <c r="A11" t="s">
        <v>23</v>
      </c>
      <c r="B11" t="s">
        <v>24</v>
      </c>
      <c r="C11">
        <v>20</v>
      </c>
      <c r="D11" s="6">
        <v>0</v>
      </c>
      <c r="E11" s="3">
        <f t="shared" si="0"/>
        <v>0</v>
      </c>
    </row>
    <row r="12" spans="1:5" x14ac:dyDescent="0.35">
      <c r="A12" t="s">
        <v>25</v>
      </c>
      <c r="B12" t="s">
        <v>26</v>
      </c>
      <c r="C12">
        <v>180</v>
      </c>
      <c r="D12" s="6">
        <v>0</v>
      </c>
      <c r="E12" s="3">
        <f t="shared" si="0"/>
        <v>0</v>
      </c>
    </row>
    <row r="13" spans="1:5" x14ac:dyDescent="0.35">
      <c r="A13" t="s">
        <v>27</v>
      </c>
      <c r="B13" t="s">
        <v>28</v>
      </c>
      <c r="C13">
        <v>86</v>
      </c>
      <c r="D13" s="6">
        <v>1</v>
      </c>
      <c r="E13" s="3">
        <f t="shared" si="0"/>
        <v>1.1627906976744186E-2</v>
      </c>
    </row>
    <row r="14" spans="1:5" x14ac:dyDescent="0.35">
      <c r="A14" t="s">
        <v>29</v>
      </c>
      <c r="B14" t="s">
        <v>30</v>
      </c>
      <c r="C14">
        <v>340</v>
      </c>
      <c r="D14" s="6">
        <v>0</v>
      </c>
      <c r="E14" s="3">
        <f t="shared" si="0"/>
        <v>0</v>
      </c>
    </row>
    <row r="15" spans="1:5" x14ac:dyDescent="0.35">
      <c r="A15" t="s">
        <v>31</v>
      </c>
      <c r="B15" t="s">
        <v>32</v>
      </c>
      <c r="C15">
        <v>197</v>
      </c>
      <c r="D15" s="6">
        <v>11</v>
      </c>
      <c r="E15" s="3">
        <f t="shared" si="0"/>
        <v>5.5837563451776651E-2</v>
      </c>
    </row>
    <row r="16" spans="1:5" x14ac:dyDescent="0.35">
      <c r="A16" t="s">
        <v>33</v>
      </c>
      <c r="B16" t="s">
        <v>34</v>
      </c>
      <c r="C16">
        <v>114</v>
      </c>
      <c r="D16" s="6">
        <v>4</v>
      </c>
      <c r="E16" s="3">
        <f t="shared" si="0"/>
        <v>3.5087719298245612E-2</v>
      </c>
    </row>
    <row r="17" spans="1:5" x14ac:dyDescent="0.35">
      <c r="A17" t="s">
        <v>35</v>
      </c>
      <c r="B17" t="s">
        <v>36</v>
      </c>
      <c r="C17">
        <v>145</v>
      </c>
      <c r="D17" s="6">
        <v>8</v>
      </c>
      <c r="E17" s="3">
        <f t="shared" si="0"/>
        <v>5.5172413793103448E-2</v>
      </c>
    </row>
    <row r="18" spans="1:5" x14ac:dyDescent="0.35">
      <c r="A18" t="s">
        <v>37</v>
      </c>
      <c r="B18" t="s">
        <v>38</v>
      </c>
      <c r="C18">
        <v>86</v>
      </c>
      <c r="D18" s="6">
        <v>0</v>
      </c>
      <c r="E18" s="3">
        <f t="shared" si="0"/>
        <v>0</v>
      </c>
    </row>
    <row r="19" spans="1:5" x14ac:dyDescent="0.35">
      <c r="A19" t="s">
        <v>39</v>
      </c>
      <c r="B19" t="s">
        <v>40</v>
      </c>
      <c r="C19">
        <v>62</v>
      </c>
      <c r="D19" s="6">
        <v>1</v>
      </c>
      <c r="E19" s="3">
        <f t="shared" si="0"/>
        <v>1.6129032258064516E-2</v>
      </c>
    </row>
    <row r="20" spans="1:5" x14ac:dyDescent="0.35">
      <c r="A20" t="s">
        <v>41</v>
      </c>
      <c r="B20" t="s">
        <v>42</v>
      </c>
      <c r="C20">
        <v>65</v>
      </c>
      <c r="D20" s="6">
        <v>1</v>
      </c>
      <c r="E20" s="3">
        <f t="shared" si="0"/>
        <v>1.5384615384615385E-2</v>
      </c>
    </row>
    <row r="21" spans="1:5" x14ac:dyDescent="0.35">
      <c r="A21" t="s">
        <v>43</v>
      </c>
      <c r="B21" t="s">
        <v>44</v>
      </c>
      <c r="C21">
        <v>89</v>
      </c>
      <c r="D21" s="6">
        <v>1</v>
      </c>
      <c r="E21" s="3">
        <f t="shared" si="0"/>
        <v>1.1235955056179775E-2</v>
      </c>
    </row>
    <row r="22" spans="1:5" x14ac:dyDescent="0.35">
      <c r="A22" t="s">
        <v>45</v>
      </c>
      <c r="B22" t="s">
        <v>46</v>
      </c>
      <c r="C22">
        <v>129</v>
      </c>
      <c r="D22" s="6">
        <v>4</v>
      </c>
      <c r="E22" s="3">
        <f t="shared" si="0"/>
        <v>3.1007751937984496E-2</v>
      </c>
    </row>
    <row r="23" spans="1:5" x14ac:dyDescent="0.35">
      <c r="A23" t="s">
        <v>47</v>
      </c>
      <c r="B23" t="s">
        <v>48</v>
      </c>
      <c r="C23">
        <v>499</v>
      </c>
      <c r="D23" s="6">
        <v>2</v>
      </c>
      <c r="E23" s="3">
        <f t="shared" si="0"/>
        <v>4.0080160320641279E-3</v>
      </c>
    </row>
    <row r="24" spans="1:5" x14ac:dyDescent="0.35">
      <c r="A24" t="s">
        <v>49</v>
      </c>
      <c r="B24" t="s">
        <v>50</v>
      </c>
      <c r="C24">
        <v>73</v>
      </c>
      <c r="D24" s="6">
        <v>7</v>
      </c>
      <c r="E24" s="3">
        <f t="shared" si="0"/>
        <v>9.5890410958904104E-2</v>
      </c>
    </row>
    <row r="25" spans="1:5" x14ac:dyDescent="0.35">
      <c r="A25" t="s">
        <v>53</v>
      </c>
      <c r="B25" t="s">
        <v>54</v>
      </c>
      <c r="C25">
        <v>87</v>
      </c>
      <c r="D25" s="6">
        <v>0</v>
      </c>
      <c r="E25" s="3">
        <f t="shared" si="0"/>
        <v>0</v>
      </c>
    </row>
    <row r="26" spans="1:5" x14ac:dyDescent="0.35">
      <c r="A26" t="s">
        <v>74</v>
      </c>
      <c r="B26" t="s">
        <v>75</v>
      </c>
      <c r="C26">
        <v>88</v>
      </c>
      <c r="D26" s="6">
        <v>2</v>
      </c>
      <c r="E26" s="3">
        <f t="shared" si="0"/>
        <v>2.2727272727272728E-2</v>
      </c>
    </row>
    <row r="27" spans="1:5" x14ac:dyDescent="0.35">
      <c r="A27" t="s">
        <v>55</v>
      </c>
      <c r="B27" t="s">
        <v>56</v>
      </c>
      <c r="C27">
        <v>61</v>
      </c>
      <c r="D27" s="6">
        <v>1</v>
      </c>
      <c r="E27" s="3">
        <f t="shared" si="0"/>
        <v>1.6393442622950821E-2</v>
      </c>
    </row>
    <row r="28" spans="1:5" x14ac:dyDescent="0.35">
      <c r="A28" t="s">
        <v>57</v>
      </c>
      <c r="B28" t="s">
        <v>58</v>
      </c>
      <c r="C28">
        <v>68</v>
      </c>
      <c r="D28" s="6">
        <v>0</v>
      </c>
      <c r="E28" s="3">
        <f t="shared" si="0"/>
        <v>0</v>
      </c>
    </row>
    <row r="29" spans="1:5" x14ac:dyDescent="0.35">
      <c r="A29" t="s">
        <v>59</v>
      </c>
      <c r="B29" t="s">
        <v>60</v>
      </c>
      <c r="C29">
        <v>364</v>
      </c>
      <c r="D29" s="6">
        <v>6</v>
      </c>
      <c r="E29" s="3">
        <f t="shared" si="0"/>
        <v>1.6483516483516484E-2</v>
      </c>
    </row>
    <row r="30" spans="1:5" x14ac:dyDescent="0.35">
      <c r="A30" t="s">
        <v>61</v>
      </c>
      <c r="B30" t="s">
        <v>62</v>
      </c>
      <c r="C30">
        <v>33</v>
      </c>
      <c r="D30" s="6">
        <v>0</v>
      </c>
      <c r="E30" s="3">
        <f t="shared" si="0"/>
        <v>0</v>
      </c>
    </row>
    <row r="31" spans="1:5" x14ac:dyDescent="0.35">
      <c r="A31" t="s">
        <v>63</v>
      </c>
      <c r="B31" t="s">
        <v>64</v>
      </c>
      <c r="C31">
        <v>32</v>
      </c>
      <c r="D31" s="6">
        <v>5</v>
      </c>
      <c r="E31" s="3">
        <f t="shared" si="0"/>
        <v>0.15625</v>
      </c>
    </row>
    <row r="32" spans="1:5" x14ac:dyDescent="0.35">
      <c r="A32" t="s">
        <v>65</v>
      </c>
      <c r="B32" t="s">
        <v>66</v>
      </c>
      <c r="C32">
        <v>179</v>
      </c>
      <c r="D32" s="6">
        <v>2</v>
      </c>
      <c r="E32" s="3">
        <f t="shared" si="0"/>
        <v>1.11731843575419E-2</v>
      </c>
    </row>
    <row r="33" spans="1:5" x14ac:dyDescent="0.35">
      <c r="A33" t="s">
        <v>67</v>
      </c>
      <c r="B33" t="s">
        <v>68</v>
      </c>
      <c r="C33">
        <v>95</v>
      </c>
      <c r="D33" s="6">
        <v>2</v>
      </c>
      <c r="E33" s="3">
        <f t="shared" si="0"/>
        <v>2.1052631578947368E-2</v>
      </c>
    </row>
    <row r="34" spans="1:5" x14ac:dyDescent="0.35">
      <c r="A34" t="s">
        <v>69</v>
      </c>
      <c r="B34" t="s">
        <v>70</v>
      </c>
      <c r="C34">
        <v>158</v>
      </c>
      <c r="D34" s="6">
        <v>12</v>
      </c>
      <c r="E34" s="3">
        <f t="shared" si="0"/>
        <v>7.5949367088607597E-2</v>
      </c>
    </row>
    <row r="35" spans="1:5" x14ac:dyDescent="0.35">
      <c r="A35" t="s">
        <v>71</v>
      </c>
      <c r="B35" t="s">
        <v>72</v>
      </c>
      <c r="C35">
        <v>73</v>
      </c>
      <c r="D35" s="6">
        <v>7</v>
      </c>
      <c r="E35" s="3">
        <f t="shared" si="0"/>
        <v>9.5890410958904104E-2</v>
      </c>
    </row>
    <row r="36" spans="1:5" x14ac:dyDescent="0.35">
      <c r="B36" s="2" t="s">
        <v>73</v>
      </c>
      <c r="C36" s="2">
        <f>SUM(C2:C35)</f>
        <v>4429</v>
      </c>
      <c r="D36" s="2">
        <f>SUM(D2:D35)</f>
        <v>98</v>
      </c>
      <c r="E36" s="4">
        <f t="shared" si="0"/>
        <v>2.2126890946037481E-2</v>
      </c>
    </row>
  </sheetData>
  <sortState xmlns:xlrd2="http://schemas.microsoft.com/office/spreadsheetml/2017/richdata2" ref="A2:E36">
    <sortCondition ref="A2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BE6E-DB8C-49AE-AFA4-400B00793589}">
  <dimension ref="A1:E36"/>
  <sheetViews>
    <sheetView topLeftCell="A11" workbookViewId="0">
      <selection activeCell="D27" sqref="D27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73</v>
      </c>
      <c r="D2" s="6">
        <v>2</v>
      </c>
      <c r="E2" s="3">
        <f t="shared" ref="E2:E36" si="0">(D2/C2)</f>
        <v>2.7397260273972601E-2</v>
      </c>
    </row>
    <row r="3" spans="1:5" x14ac:dyDescent="0.35">
      <c r="A3" t="s">
        <v>7</v>
      </c>
      <c r="B3" t="s">
        <v>8</v>
      </c>
      <c r="C3">
        <v>142</v>
      </c>
      <c r="D3" s="6">
        <v>3</v>
      </c>
      <c r="E3" s="3">
        <f t="shared" si="0"/>
        <v>2.1126760563380281E-2</v>
      </c>
    </row>
    <row r="4" spans="1:5" x14ac:dyDescent="0.35">
      <c r="A4" t="s">
        <v>9</v>
      </c>
      <c r="B4" t="s">
        <v>10</v>
      </c>
      <c r="C4">
        <v>150</v>
      </c>
      <c r="D4" s="6">
        <v>3</v>
      </c>
      <c r="E4" s="3">
        <f t="shared" si="0"/>
        <v>0.02</v>
      </c>
    </row>
    <row r="5" spans="1:5" x14ac:dyDescent="0.35">
      <c r="A5" t="s">
        <v>11</v>
      </c>
      <c r="B5" t="s">
        <v>12</v>
      </c>
      <c r="C5">
        <v>77</v>
      </c>
      <c r="D5" s="6">
        <v>2</v>
      </c>
      <c r="E5" s="3">
        <f t="shared" si="0"/>
        <v>2.5974025974025976E-2</v>
      </c>
    </row>
    <row r="6" spans="1:5" x14ac:dyDescent="0.35">
      <c r="A6" t="s">
        <v>13</v>
      </c>
      <c r="B6" t="s">
        <v>14</v>
      </c>
      <c r="C6">
        <v>134</v>
      </c>
      <c r="D6" s="6">
        <v>1</v>
      </c>
      <c r="E6" s="3">
        <f t="shared" si="0"/>
        <v>7.462686567164179E-3</v>
      </c>
    </row>
    <row r="7" spans="1:5" x14ac:dyDescent="0.35">
      <c r="A7" t="s">
        <v>15</v>
      </c>
      <c r="B7" t="s">
        <v>16</v>
      </c>
      <c r="C7">
        <v>247</v>
      </c>
      <c r="D7" s="6">
        <v>8</v>
      </c>
      <c r="E7" s="3">
        <f t="shared" si="0"/>
        <v>3.2388663967611336E-2</v>
      </c>
    </row>
    <row r="8" spans="1:5" x14ac:dyDescent="0.35">
      <c r="A8" t="s">
        <v>17</v>
      </c>
      <c r="B8" t="s">
        <v>18</v>
      </c>
      <c r="C8">
        <v>55</v>
      </c>
      <c r="D8" s="6">
        <v>1</v>
      </c>
      <c r="E8" s="3">
        <f t="shared" si="0"/>
        <v>1.8181818181818181E-2</v>
      </c>
    </row>
    <row r="9" spans="1:5" x14ac:dyDescent="0.35">
      <c r="A9" t="s">
        <v>19</v>
      </c>
      <c r="B9" t="s">
        <v>20</v>
      </c>
      <c r="C9">
        <v>30</v>
      </c>
      <c r="D9" s="6">
        <v>2</v>
      </c>
      <c r="E9" s="3">
        <f t="shared" si="0"/>
        <v>6.6666666666666666E-2</v>
      </c>
    </row>
    <row r="10" spans="1:5" x14ac:dyDescent="0.35">
      <c r="A10" t="s">
        <v>21</v>
      </c>
      <c r="B10" t="s">
        <v>22</v>
      </c>
      <c r="C10">
        <v>107</v>
      </c>
      <c r="D10" s="6">
        <v>4</v>
      </c>
      <c r="E10" s="3">
        <f t="shared" si="0"/>
        <v>3.7383177570093455E-2</v>
      </c>
    </row>
    <row r="11" spans="1:5" x14ac:dyDescent="0.35">
      <c r="A11" t="s">
        <v>23</v>
      </c>
      <c r="B11" t="s">
        <v>24</v>
      </c>
      <c r="C11">
        <v>27</v>
      </c>
      <c r="D11" s="6">
        <v>1</v>
      </c>
      <c r="E11" s="3">
        <f t="shared" si="0"/>
        <v>3.7037037037037035E-2</v>
      </c>
    </row>
    <row r="12" spans="1:5" x14ac:dyDescent="0.35">
      <c r="A12" t="s">
        <v>25</v>
      </c>
      <c r="B12" t="s">
        <v>26</v>
      </c>
      <c r="C12">
        <v>142</v>
      </c>
      <c r="D12" s="6">
        <v>4</v>
      </c>
      <c r="E12" s="3">
        <f t="shared" si="0"/>
        <v>2.8169014084507043E-2</v>
      </c>
    </row>
    <row r="13" spans="1:5" x14ac:dyDescent="0.35">
      <c r="A13" t="s">
        <v>27</v>
      </c>
      <c r="B13" t="s">
        <v>28</v>
      </c>
      <c r="C13">
        <v>83</v>
      </c>
      <c r="D13" s="6">
        <v>0</v>
      </c>
      <c r="E13" s="3">
        <f t="shared" si="0"/>
        <v>0</v>
      </c>
    </row>
    <row r="14" spans="1:5" x14ac:dyDescent="0.35">
      <c r="A14" t="s">
        <v>29</v>
      </c>
      <c r="B14" t="s">
        <v>30</v>
      </c>
      <c r="C14">
        <v>332</v>
      </c>
      <c r="D14" s="6">
        <v>1</v>
      </c>
      <c r="E14" s="3">
        <f t="shared" si="0"/>
        <v>3.0120481927710845E-3</v>
      </c>
    </row>
    <row r="15" spans="1:5" x14ac:dyDescent="0.35">
      <c r="A15" t="s">
        <v>31</v>
      </c>
      <c r="B15" t="s">
        <v>32</v>
      </c>
      <c r="C15">
        <v>240</v>
      </c>
      <c r="D15" s="6">
        <v>10</v>
      </c>
      <c r="E15" s="3">
        <f t="shared" si="0"/>
        <v>4.1666666666666664E-2</v>
      </c>
    </row>
    <row r="16" spans="1:5" x14ac:dyDescent="0.35">
      <c r="A16" t="s">
        <v>33</v>
      </c>
      <c r="B16" t="s">
        <v>34</v>
      </c>
      <c r="C16">
        <v>108</v>
      </c>
      <c r="D16" s="6">
        <v>9</v>
      </c>
      <c r="E16" s="3">
        <f t="shared" si="0"/>
        <v>8.3333333333333329E-2</v>
      </c>
    </row>
    <row r="17" spans="1:5" x14ac:dyDescent="0.35">
      <c r="A17" t="s">
        <v>35</v>
      </c>
      <c r="B17" t="s">
        <v>36</v>
      </c>
      <c r="C17">
        <v>99</v>
      </c>
      <c r="D17" s="6">
        <v>2</v>
      </c>
      <c r="E17" s="3">
        <f t="shared" si="0"/>
        <v>2.0202020202020204E-2</v>
      </c>
    </row>
    <row r="18" spans="1:5" x14ac:dyDescent="0.35">
      <c r="A18" t="s">
        <v>37</v>
      </c>
      <c r="B18" t="s">
        <v>38</v>
      </c>
      <c r="C18">
        <v>84</v>
      </c>
      <c r="D18" s="6">
        <v>1</v>
      </c>
      <c r="E18" s="3">
        <f t="shared" si="0"/>
        <v>1.1904761904761904E-2</v>
      </c>
    </row>
    <row r="19" spans="1:5" x14ac:dyDescent="0.35">
      <c r="A19" t="s">
        <v>39</v>
      </c>
      <c r="B19" t="s">
        <v>40</v>
      </c>
      <c r="C19">
        <v>86</v>
      </c>
      <c r="D19" s="6">
        <v>2</v>
      </c>
      <c r="E19" s="3">
        <f t="shared" si="0"/>
        <v>2.3255813953488372E-2</v>
      </c>
    </row>
    <row r="20" spans="1:5" x14ac:dyDescent="0.35">
      <c r="A20" t="s">
        <v>41</v>
      </c>
      <c r="B20" t="s">
        <v>42</v>
      </c>
      <c r="C20">
        <v>70</v>
      </c>
      <c r="D20" s="6">
        <v>5</v>
      </c>
      <c r="E20" s="3">
        <f t="shared" si="0"/>
        <v>7.1428571428571425E-2</v>
      </c>
    </row>
    <row r="21" spans="1:5" x14ac:dyDescent="0.35">
      <c r="A21" t="s">
        <v>43</v>
      </c>
      <c r="B21" t="s">
        <v>44</v>
      </c>
      <c r="C21">
        <v>61</v>
      </c>
      <c r="D21" s="6">
        <v>1</v>
      </c>
      <c r="E21" s="3">
        <f t="shared" si="0"/>
        <v>1.6393442622950821E-2</v>
      </c>
    </row>
    <row r="22" spans="1:5" x14ac:dyDescent="0.35">
      <c r="A22" t="s">
        <v>45</v>
      </c>
      <c r="B22" t="s">
        <v>46</v>
      </c>
      <c r="C22">
        <v>114</v>
      </c>
      <c r="D22" s="6">
        <v>3</v>
      </c>
      <c r="E22" s="3">
        <f t="shared" si="0"/>
        <v>2.6315789473684209E-2</v>
      </c>
    </row>
    <row r="23" spans="1:5" x14ac:dyDescent="0.35">
      <c r="A23" t="s">
        <v>47</v>
      </c>
      <c r="B23" t="s">
        <v>48</v>
      </c>
      <c r="C23">
        <v>500</v>
      </c>
      <c r="D23" s="6">
        <v>7</v>
      </c>
      <c r="E23" s="3">
        <f t="shared" si="0"/>
        <v>1.4E-2</v>
      </c>
    </row>
    <row r="24" spans="1:5" x14ac:dyDescent="0.35">
      <c r="A24" t="s">
        <v>49</v>
      </c>
      <c r="B24" t="s">
        <v>50</v>
      </c>
      <c r="C24">
        <v>97</v>
      </c>
      <c r="D24" s="6">
        <v>6</v>
      </c>
      <c r="E24" s="3">
        <f t="shared" si="0"/>
        <v>6.1855670103092786E-2</v>
      </c>
    </row>
    <row r="25" spans="1:5" x14ac:dyDescent="0.35">
      <c r="A25" t="s">
        <v>53</v>
      </c>
      <c r="B25" t="s">
        <v>54</v>
      </c>
      <c r="C25">
        <v>101</v>
      </c>
      <c r="D25" s="6">
        <v>0</v>
      </c>
      <c r="E25" s="3">
        <f t="shared" si="0"/>
        <v>0</v>
      </c>
    </row>
    <row r="26" spans="1:5" x14ac:dyDescent="0.35">
      <c r="A26" t="s">
        <v>74</v>
      </c>
      <c r="B26" t="s">
        <v>75</v>
      </c>
      <c r="C26">
        <v>91</v>
      </c>
      <c r="D26" s="6">
        <v>0</v>
      </c>
      <c r="E26" s="3">
        <f t="shared" si="0"/>
        <v>0</v>
      </c>
    </row>
    <row r="27" spans="1:5" x14ac:dyDescent="0.35">
      <c r="A27" t="s">
        <v>55</v>
      </c>
      <c r="B27" t="s">
        <v>56</v>
      </c>
      <c r="C27">
        <v>88</v>
      </c>
      <c r="D27" s="6">
        <v>5</v>
      </c>
      <c r="E27" s="3">
        <f t="shared" si="0"/>
        <v>5.6818181818181816E-2</v>
      </c>
    </row>
    <row r="28" spans="1:5" x14ac:dyDescent="0.35">
      <c r="A28" t="s">
        <v>57</v>
      </c>
      <c r="B28" t="s">
        <v>58</v>
      </c>
      <c r="C28">
        <v>94</v>
      </c>
      <c r="D28" s="6">
        <v>1</v>
      </c>
      <c r="E28" s="3">
        <f t="shared" si="0"/>
        <v>1.0638297872340425E-2</v>
      </c>
    </row>
    <row r="29" spans="1:5" x14ac:dyDescent="0.35">
      <c r="A29" t="s">
        <v>59</v>
      </c>
      <c r="B29" t="s">
        <v>60</v>
      </c>
      <c r="C29">
        <v>327</v>
      </c>
      <c r="D29" s="6">
        <v>6</v>
      </c>
      <c r="E29" s="3">
        <f t="shared" si="0"/>
        <v>1.834862385321101E-2</v>
      </c>
    </row>
    <row r="30" spans="1:5" x14ac:dyDescent="0.35">
      <c r="A30" t="s">
        <v>61</v>
      </c>
      <c r="B30" t="s">
        <v>62</v>
      </c>
      <c r="C30">
        <v>43</v>
      </c>
      <c r="D30" s="6">
        <v>2</v>
      </c>
      <c r="E30" s="3">
        <f t="shared" si="0"/>
        <v>4.6511627906976744E-2</v>
      </c>
    </row>
    <row r="31" spans="1:5" x14ac:dyDescent="0.35">
      <c r="A31" t="s">
        <v>63</v>
      </c>
      <c r="B31" t="s">
        <v>64</v>
      </c>
      <c r="C31">
        <v>29</v>
      </c>
      <c r="D31" s="6">
        <v>3</v>
      </c>
      <c r="E31" s="3">
        <f t="shared" si="0"/>
        <v>0.10344827586206896</v>
      </c>
    </row>
    <row r="32" spans="1:5" x14ac:dyDescent="0.35">
      <c r="A32" t="s">
        <v>65</v>
      </c>
      <c r="B32" t="s">
        <v>66</v>
      </c>
      <c r="C32">
        <v>138</v>
      </c>
      <c r="D32" s="6">
        <v>3</v>
      </c>
      <c r="E32" s="3">
        <f t="shared" si="0"/>
        <v>2.1739130434782608E-2</v>
      </c>
    </row>
    <row r="33" spans="1:5" x14ac:dyDescent="0.35">
      <c r="A33" t="s">
        <v>67</v>
      </c>
      <c r="B33" t="s">
        <v>68</v>
      </c>
      <c r="C33">
        <v>132</v>
      </c>
      <c r="D33" s="6">
        <v>2</v>
      </c>
      <c r="E33" s="3">
        <f t="shared" si="0"/>
        <v>1.5151515151515152E-2</v>
      </c>
    </row>
    <row r="34" spans="1:5" x14ac:dyDescent="0.35">
      <c r="A34" t="s">
        <v>69</v>
      </c>
      <c r="B34" t="s">
        <v>70</v>
      </c>
      <c r="C34">
        <v>147</v>
      </c>
      <c r="D34" s="6">
        <v>15</v>
      </c>
      <c r="E34" s="3">
        <f t="shared" si="0"/>
        <v>0.10204081632653061</v>
      </c>
    </row>
    <row r="35" spans="1:5" x14ac:dyDescent="0.35">
      <c r="A35" t="s">
        <v>71</v>
      </c>
      <c r="B35" t="s">
        <v>72</v>
      </c>
      <c r="C35">
        <v>66</v>
      </c>
      <c r="D35" s="6">
        <v>8</v>
      </c>
      <c r="E35" s="3">
        <f t="shared" si="0"/>
        <v>0.12121212121212122</v>
      </c>
    </row>
    <row r="36" spans="1:5" x14ac:dyDescent="0.35">
      <c r="B36" s="2" t="s">
        <v>73</v>
      </c>
      <c r="C36" s="2">
        <f>SUM(C2:C35)</f>
        <v>4314</v>
      </c>
      <c r="D36" s="2">
        <f>SUM(D2:D35)</f>
        <v>123</v>
      </c>
      <c r="E36" s="4">
        <f t="shared" si="0"/>
        <v>2.851182197496523E-2</v>
      </c>
    </row>
  </sheetData>
  <sortState xmlns:xlrd2="http://schemas.microsoft.com/office/spreadsheetml/2017/richdata2" ref="A2:E36">
    <sortCondition ref="A2:A3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C3AC-51F6-446E-BD61-154A4C42EE4C}">
  <dimension ref="A1:E36"/>
  <sheetViews>
    <sheetView workbookViewId="0">
      <selection activeCell="D36" sqref="D36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51</v>
      </c>
      <c r="D2" s="6">
        <v>0</v>
      </c>
      <c r="E2" s="3">
        <f t="shared" ref="E2:E36" si="0">(D2/C2)</f>
        <v>0</v>
      </c>
    </row>
    <row r="3" spans="1:5" x14ac:dyDescent="0.35">
      <c r="A3" t="s">
        <v>7</v>
      </c>
      <c r="B3" t="s">
        <v>8</v>
      </c>
      <c r="C3">
        <v>146</v>
      </c>
      <c r="D3" s="6">
        <v>0</v>
      </c>
      <c r="E3" s="3">
        <f t="shared" si="0"/>
        <v>0</v>
      </c>
    </row>
    <row r="4" spans="1:5" x14ac:dyDescent="0.35">
      <c r="A4" t="s">
        <v>9</v>
      </c>
      <c r="B4" t="s">
        <v>10</v>
      </c>
      <c r="C4">
        <v>163</v>
      </c>
      <c r="D4" s="6">
        <v>2</v>
      </c>
      <c r="E4" s="3">
        <f t="shared" si="0"/>
        <v>1.2269938650306749E-2</v>
      </c>
    </row>
    <row r="5" spans="1:5" x14ac:dyDescent="0.35">
      <c r="A5" t="s">
        <v>11</v>
      </c>
      <c r="B5" t="s">
        <v>12</v>
      </c>
      <c r="C5">
        <v>100</v>
      </c>
      <c r="D5" s="6">
        <v>2</v>
      </c>
      <c r="E5" s="3">
        <f t="shared" si="0"/>
        <v>0.02</v>
      </c>
    </row>
    <row r="6" spans="1:5" x14ac:dyDescent="0.35">
      <c r="A6" t="s">
        <v>13</v>
      </c>
      <c r="B6" t="s">
        <v>14</v>
      </c>
      <c r="C6">
        <v>89</v>
      </c>
      <c r="D6" s="6">
        <v>3</v>
      </c>
      <c r="E6" s="3">
        <f t="shared" si="0"/>
        <v>3.3707865168539325E-2</v>
      </c>
    </row>
    <row r="7" spans="1:5" x14ac:dyDescent="0.35">
      <c r="A7" t="s">
        <v>15</v>
      </c>
      <c r="B7" t="s">
        <v>16</v>
      </c>
      <c r="C7">
        <v>200</v>
      </c>
      <c r="D7" s="6">
        <v>7</v>
      </c>
      <c r="E7" s="3">
        <f t="shared" si="0"/>
        <v>3.5000000000000003E-2</v>
      </c>
    </row>
    <row r="8" spans="1:5" x14ac:dyDescent="0.35">
      <c r="A8" t="s">
        <v>17</v>
      </c>
      <c r="B8" t="s">
        <v>18</v>
      </c>
      <c r="C8">
        <v>53</v>
      </c>
      <c r="D8" s="6">
        <v>3</v>
      </c>
      <c r="E8" s="3">
        <f t="shared" si="0"/>
        <v>5.6603773584905662E-2</v>
      </c>
    </row>
    <row r="9" spans="1:5" x14ac:dyDescent="0.35">
      <c r="A9" t="s">
        <v>19</v>
      </c>
      <c r="B9" t="s">
        <v>20</v>
      </c>
      <c r="C9">
        <v>23</v>
      </c>
      <c r="D9" s="6">
        <v>1</v>
      </c>
      <c r="E9" s="3">
        <f t="shared" si="0"/>
        <v>4.3478260869565216E-2</v>
      </c>
    </row>
    <row r="10" spans="1:5" x14ac:dyDescent="0.35">
      <c r="A10" t="s">
        <v>21</v>
      </c>
      <c r="B10" t="s">
        <v>22</v>
      </c>
      <c r="C10">
        <v>122</v>
      </c>
      <c r="D10" s="6">
        <v>9</v>
      </c>
      <c r="E10" s="3">
        <f t="shared" si="0"/>
        <v>7.3770491803278687E-2</v>
      </c>
    </row>
    <row r="11" spans="1:5" x14ac:dyDescent="0.35">
      <c r="A11" t="s">
        <v>23</v>
      </c>
      <c r="B11" t="s">
        <v>24</v>
      </c>
      <c r="C11">
        <v>13</v>
      </c>
      <c r="D11" s="6">
        <v>1</v>
      </c>
      <c r="E11" s="3">
        <f t="shared" si="0"/>
        <v>7.6923076923076927E-2</v>
      </c>
    </row>
    <row r="12" spans="1:5" x14ac:dyDescent="0.35">
      <c r="A12" t="s">
        <v>25</v>
      </c>
      <c r="B12" t="s">
        <v>26</v>
      </c>
      <c r="C12">
        <v>135</v>
      </c>
      <c r="D12" s="6">
        <v>6</v>
      </c>
      <c r="E12" s="3">
        <f t="shared" si="0"/>
        <v>4.4444444444444446E-2</v>
      </c>
    </row>
    <row r="13" spans="1:5" x14ac:dyDescent="0.35">
      <c r="A13" t="s">
        <v>27</v>
      </c>
      <c r="B13" t="s">
        <v>28</v>
      </c>
      <c r="C13">
        <v>58</v>
      </c>
      <c r="D13" s="6">
        <v>0</v>
      </c>
      <c r="E13" s="3">
        <f t="shared" si="0"/>
        <v>0</v>
      </c>
    </row>
    <row r="14" spans="1:5" x14ac:dyDescent="0.35">
      <c r="A14" t="s">
        <v>29</v>
      </c>
      <c r="B14" t="s">
        <v>30</v>
      </c>
      <c r="C14">
        <v>358</v>
      </c>
      <c r="D14" s="6">
        <v>4</v>
      </c>
      <c r="E14" s="3">
        <f t="shared" si="0"/>
        <v>1.11731843575419E-2</v>
      </c>
    </row>
    <row r="15" spans="1:5" x14ac:dyDescent="0.35">
      <c r="A15" t="s">
        <v>31</v>
      </c>
      <c r="B15" t="s">
        <v>32</v>
      </c>
      <c r="C15">
        <v>175</v>
      </c>
      <c r="D15" s="6">
        <v>11</v>
      </c>
      <c r="E15" s="3">
        <f t="shared" si="0"/>
        <v>6.2857142857142861E-2</v>
      </c>
    </row>
    <row r="16" spans="1:5" x14ac:dyDescent="0.35">
      <c r="A16" t="s">
        <v>33</v>
      </c>
      <c r="B16" t="s">
        <v>34</v>
      </c>
      <c r="C16">
        <v>70</v>
      </c>
      <c r="D16" s="6">
        <v>1</v>
      </c>
      <c r="E16" s="3">
        <f t="shared" si="0"/>
        <v>1.4285714285714285E-2</v>
      </c>
    </row>
    <row r="17" spans="1:5" x14ac:dyDescent="0.35">
      <c r="A17" t="s">
        <v>35</v>
      </c>
      <c r="B17" t="s">
        <v>36</v>
      </c>
      <c r="C17">
        <v>67</v>
      </c>
      <c r="D17" s="6">
        <v>3</v>
      </c>
      <c r="E17" s="3">
        <f t="shared" si="0"/>
        <v>4.4776119402985072E-2</v>
      </c>
    </row>
    <row r="18" spans="1:5" x14ac:dyDescent="0.35">
      <c r="A18" t="s">
        <v>37</v>
      </c>
      <c r="B18" t="s">
        <v>38</v>
      </c>
      <c r="C18">
        <v>77</v>
      </c>
      <c r="D18" s="6">
        <v>1</v>
      </c>
      <c r="E18" s="3">
        <f t="shared" si="0"/>
        <v>1.2987012987012988E-2</v>
      </c>
    </row>
    <row r="19" spans="1:5" x14ac:dyDescent="0.35">
      <c r="A19" t="s">
        <v>39</v>
      </c>
      <c r="B19" t="s">
        <v>40</v>
      </c>
      <c r="C19">
        <v>70</v>
      </c>
      <c r="D19" s="6">
        <v>3</v>
      </c>
      <c r="E19" s="3">
        <f t="shared" si="0"/>
        <v>4.2857142857142858E-2</v>
      </c>
    </row>
    <row r="20" spans="1:5" x14ac:dyDescent="0.35">
      <c r="A20" t="s">
        <v>41</v>
      </c>
      <c r="B20" t="s">
        <v>42</v>
      </c>
      <c r="C20">
        <v>62</v>
      </c>
      <c r="D20" s="6">
        <v>10</v>
      </c>
      <c r="E20" s="3">
        <f t="shared" si="0"/>
        <v>0.16129032258064516</v>
      </c>
    </row>
    <row r="21" spans="1:5" x14ac:dyDescent="0.35">
      <c r="A21" t="s">
        <v>43</v>
      </c>
      <c r="B21" t="s">
        <v>44</v>
      </c>
      <c r="C21">
        <v>56</v>
      </c>
      <c r="D21" s="6">
        <v>2</v>
      </c>
      <c r="E21" s="3">
        <f t="shared" si="0"/>
        <v>3.5714285714285712E-2</v>
      </c>
    </row>
    <row r="22" spans="1:5" x14ac:dyDescent="0.35">
      <c r="A22" t="s">
        <v>45</v>
      </c>
      <c r="B22" t="s">
        <v>46</v>
      </c>
      <c r="C22">
        <v>119</v>
      </c>
      <c r="D22" s="6">
        <v>3</v>
      </c>
      <c r="E22" s="3">
        <f t="shared" si="0"/>
        <v>2.5210084033613446E-2</v>
      </c>
    </row>
    <row r="23" spans="1:5" x14ac:dyDescent="0.35">
      <c r="A23" t="s">
        <v>47</v>
      </c>
      <c r="B23" t="s">
        <v>48</v>
      </c>
      <c r="C23">
        <v>493</v>
      </c>
      <c r="D23" s="6">
        <v>9</v>
      </c>
      <c r="E23" s="3">
        <f t="shared" si="0"/>
        <v>1.8255578093306288E-2</v>
      </c>
    </row>
    <row r="24" spans="1:5" x14ac:dyDescent="0.35">
      <c r="A24" t="s">
        <v>49</v>
      </c>
      <c r="B24" t="s">
        <v>50</v>
      </c>
      <c r="C24">
        <v>68</v>
      </c>
      <c r="D24" s="6">
        <v>10</v>
      </c>
      <c r="E24" s="3">
        <f t="shared" si="0"/>
        <v>0.14705882352941177</v>
      </c>
    </row>
    <row r="25" spans="1:5" x14ac:dyDescent="0.35">
      <c r="A25" t="s">
        <v>53</v>
      </c>
      <c r="B25" t="s">
        <v>54</v>
      </c>
      <c r="C25">
        <v>81</v>
      </c>
      <c r="D25" s="6">
        <v>1</v>
      </c>
      <c r="E25" s="3">
        <f t="shared" si="0"/>
        <v>1.2345679012345678E-2</v>
      </c>
    </row>
    <row r="26" spans="1:5" x14ac:dyDescent="0.35">
      <c r="A26" t="s">
        <v>74</v>
      </c>
      <c r="B26" t="s">
        <v>75</v>
      </c>
      <c r="C26">
        <v>78</v>
      </c>
      <c r="D26" s="6">
        <v>1</v>
      </c>
      <c r="E26" s="3">
        <f t="shared" si="0"/>
        <v>1.282051282051282E-2</v>
      </c>
    </row>
    <row r="27" spans="1:5" x14ac:dyDescent="0.35">
      <c r="A27" t="s">
        <v>55</v>
      </c>
      <c r="B27" t="s">
        <v>56</v>
      </c>
      <c r="C27">
        <v>80</v>
      </c>
      <c r="D27" s="6">
        <v>3</v>
      </c>
      <c r="E27" s="3">
        <f t="shared" si="0"/>
        <v>3.7499999999999999E-2</v>
      </c>
    </row>
    <row r="28" spans="1:5" x14ac:dyDescent="0.35">
      <c r="A28" t="s">
        <v>57</v>
      </c>
      <c r="B28" t="s">
        <v>58</v>
      </c>
      <c r="C28">
        <v>107</v>
      </c>
      <c r="D28" s="6">
        <v>0</v>
      </c>
      <c r="E28" s="3">
        <f t="shared" si="0"/>
        <v>0</v>
      </c>
    </row>
    <row r="29" spans="1:5" x14ac:dyDescent="0.35">
      <c r="A29" t="s">
        <v>59</v>
      </c>
      <c r="B29" t="s">
        <v>60</v>
      </c>
      <c r="C29">
        <v>303</v>
      </c>
      <c r="D29" s="6">
        <v>16</v>
      </c>
      <c r="E29" s="3">
        <f t="shared" si="0"/>
        <v>5.2805280528052806E-2</v>
      </c>
    </row>
    <row r="30" spans="1:5" x14ac:dyDescent="0.35">
      <c r="A30" t="s">
        <v>61</v>
      </c>
      <c r="B30" t="s">
        <v>62</v>
      </c>
      <c r="C30">
        <v>25</v>
      </c>
      <c r="D30" s="6">
        <v>3</v>
      </c>
      <c r="E30" s="3">
        <f t="shared" si="0"/>
        <v>0.12</v>
      </c>
    </row>
    <row r="31" spans="1:5" x14ac:dyDescent="0.35">
      <c r="A31" t="s">
        <v>63</v>
      </c>
      <c r="B31" t="s">
        <v>64</v>
      </c>
      <c r="C31">
        <v>31</v>
      </c>
      <c r="D31" s="6">
        <v>9</v>
      </c>
      <c r="E31" s="3">
        <f t="shared" si="0"/>
        <v>0.29032258064516131</v>
      </c>
    </row>
    <row r="32" spans="1:5" x14ac:dyDescent="0.35">
      <c r="A32" t="s">
        <v>65</v>
      </c>
      <c r="B32" t="s">
        <v>66</v>
      </c>
      <c r="C32">
        <v>151</v>
      </c>
      <c r="D32" s="6">
        <v>4</v>
      </c>
      <c r="E32" s="3">
        <f t="shared" si="0"/>
        <v>2.6490066225165563E-2</v>
      </c>
    </row>
    <row r="33" spans="1:5" x14ac:dyDescent="0.35">
      <c r="A33" t="s">
        <v>67</v>
      </c>
      <c r="B33" t="s">
        <v>68</v>
      </c>
      <c r="C33">
        <v>120</v>
      </c>
      <c r="D33" s="6">
        <v>3</v>
      </c>
      <c r="E33" s="3">
        <f t="shared" si="0"/>
        <v>2.5000000000000001E-2</v>
      </c>
    </row>
    <row r="34" spans="1:5" x14ac:dyDescent="0.35">
      <c r="A34" t="s">
        <v>69</v>
      </c>
      <c r="B34" t="s">
        <v>70</v>
      </c>
      <c r="C34">
        <v>121</v>
      </c>
      <c r="D34" s="6">
        <v>18</v>
      </c>
      <c r="E34" s="3">
        <f t="shared" si="0"/>
        <v>0.1487603305785124</v>
      </c>
    </row>
    <row r="35" spans="1:5" x14ac:dyDescent="0.35">
      <c r="A35" t="s">
        <v>71</v>
      </c>
      <c r="B35" t="s">
        <v>72</v>
      </c>
      <c r="C35">
        <v>48</v>
      </c>
      <c r="D35" s="6">
        <v>10</v>
      </c>
      <c r="E35" s="3">
        <f t="shared" si="0"/>
        <v>0.20833333333333334</v>
      </c>
    </row>
    <row r="36" spans="1:5" x14ac:dyDescent="0.35">
      <c r="B36" s="2" t="s">
        <v>73</v>
      </c>
      <c r="C36" s="2">
        <f>SUM(C2:C35)</f>
        <v>3913</v>
      </c>
      <c r="D36" s="2">
        <f>SUM(D2:D35)</f>
        <v>159</v>
      </c>
      <c r="E36" s="3">
        <f t="shared" si="0"/>
        <v>4.0633784819831334E-2</v>
      </c>
    </row>
  </sheetData>
  <sortState xmlns:xlrd2="http://schemas.microsoft.com/office/spreadsheetml/2017/richdata2" ref="A2:E36">
    <sortCondition ref="A2:A3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F7-8A60-4ADA-95F4-A61BD99E69A3}">
  <dimension ref="A1:E37"/>
  <sheetViews>
    <sheetView topLeftCell="A10" workbookViewId="0">
      <selection activeCell="E32" sqref="E32"/>
    </sheetView>
  </sheetViews>
  <sheetFormatPr defaultRowHeight="14.5" x14ac:dyDescent="0.35"/>
  <cols>
    <col min="1" max="1" width="12.6328125" bestFit="1" customWidth="1"/>
    <col min="2" max="2" width="84.36328125" bestFit="1" customWidth="1"/>
    <col min="3" max="3" width="16.453125" bestFit="1" customWidth="1"/>
    <col min="4" max="4" width="18.90625" bestFit="1" customWidth="1"/>
    <col min="5" max="5" width="11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>
        <v>54</v>
      </c>
      <c r="D2" s="6">
        <v>2</v>
      </c>
      <c r="E2" s="3">
        <f t="shared" ref="E2:E37" si="0">(D2/C2)</f>
        <v>3.7037037037037035E-2</v>
      </c>
    </row>
    <row r="3" spans="1:5" x14ac:dyDescent="0.35">
      <c r="A3" t="s">
        <v>76</v>
      </c>
      <c r="B3" s="5" t="s">
        <v>77</v>
      </c>
      <c r="C3">
        <v>0</v>
      </c>
      <c r="D3" s="6">
        <v>0</v>
      </c>
      <c r="E3" s="3" t="e">
        <f t="shared" si="0"/>
        <v>#DIV/0!</v>
      </c>
    </row>
    <row r="4" spans="1:5" x14ac:dyDescent="0.35">
      <c r="A4" t="s">
        <v>7</v>
      </c>
      <c r="B4" t="s">
        <v>8</v>
      </c>
      <c r="C4">
        <v>121</v>
      </c>
      <c r="D4" s="6">
        <v>1</v>
      </c>
      <c r="E4" s="3">
        <f t="shared" si="0"/>
        <v>8.2644628099173556E-3</v>
      </c>
    </row>
    <row r="5" spans="1:5" x14ac:dyDescent="0.35">
      <c r="A5" t="s">
        <v>9</v>
      </c>
      <c r="B5" t="s">
        <v>10</v>
      </c>
      <c r="C5">
        <v>134</v>
      </c>
      <c r="D5" s="6">
        <v>1</v>
      </c>
      <c r="E5" s="3">
        <f t="shared" si="0"/>
        <v>7.462686567164179E-3</v>
      </c>
    </row>
    <row r="6" spans="1:5" x14ac:dyDescent="0.35">
      <c r="A6" t="s">
        <v>11</v>
      </c>
      <c r="B6" t="s">
        <v>12</v>
      </c>
      <c r="C6">
        <v>78</v>
      </c>
      <c r="D6" s="6">
        <v>1</v>
      </c>
      <c r="E6" s="3">
        <f t="shared" si="0"/>
        <v>1.282051282051282E-2</v>
      </c>
    </row>
    <row r="7" spans="1:5" x14ac:dyDescent="0.35">
      <c r="A7" t="s">
        <v>13</v>
      </c>
      <c r="B7" t="s">
        <v>14</v>
      </c>
      <c r="C7">
        <v>70</v>
      </c>
      <c r="D7" s="6">
        <v>0</v>
      </c>
      <c r="E7" s="3">
        <f t="shared" si="0"/>
        <v>0</v>
      </c>
    </row>
    <row r="8" spans="1:5" x14ac:dyDescent="0.35">
      <c r="A8" t="s">
        <v>15</v>
      </c>
      <c r="B8" t="s">
        <v>16</v>
      </c>
      <c r="C8">
        <v>196</v>
      </c>
      <c r="D8" s="6">
        <v>5</v>
      </c>
      <c r="E8" s="3">
        <f t="shared" si="0"/>
        <v>2.5510204081632654E-2</v>
      </c>
    </row>
    <row r="9" spans="1:5" x14ac:dyDescent="0.35">
      <c r="A9" t="s">
        <v>17</v>
      </c>
      <c r="B9" t="s">
        <v>18</v>
      </c>
      <c r="C9">
        <v>59</v>
      </c>
      <c r="D9" s="6">
        <v>4</v>
      </c>
      <c r="E9" s="3">
        <f t="shared" si="0"/>
        <v>6.7796610169491525E-2</v>
      </c>
    </row>
    <row r="10" spans="1:5" x14ac:dyDescent="0.35">
      <c r="A10" t="s">
        <v>19</v>
      </c>
      <c r="B10" t="s">
        <v>20</v>
      </c>
      <c r="C10">
        <v>24</v>
      </c>
      <c r="D10" s="6">
        <v>1</v>
      </c>
      <c r="E10" s="3">
        <f t="shared" si="0"/>
        <v>4.1666666666666664E-2</v>
      </c>
    </row>
    <row r="11" spans="1:5" x14ac:dyDescent="0.35">
      <c r="A11" t="s">
        <v>21</v>
      </c>
      <c r="B11" t="s">
        <v>22</v>
      </c>
      <c r="C11">
        <v>116</v>
      </c>
      <c r="D11" s="6">
        <v>4</v>
      </c>
      <c r="E11" s="3">
        <f t="shared" si="0"/>
        <v>3.4482758620689655E-2</v>
      </c>
    </row>
    <row r="12" spans="1:5" x14ac:dyDescent="0.35">
      <c r="A12" t="s">
        <v>23</v>
      </c>
      <c r="B12" t="s">
        <v>24</v>
      </c>
      <c r="C12">
        <v>19</v>
      </c>
      <c r="D12" s="6">
        <v>1</v>
      </c>
      <c r="E12" s="3">
        <f t="shared" si="0"/>
        <v>5.2631578947368418E-2</v>
      </c>
    </row>
    <row r="13" spans="1:5" x14ac:dyDescent="0.35">
      <c r="A13" t="s">
        <v>25</v>
      </c>
      <c r="B13" t="s">
        <v>26</v>
      </c>
      <c r="C13">
        <v>137</v>
      </c>
      <c r="D13" s="6">
        <v>0</v>
      </c>
      <c r="E13" s="3">
        <f t="shared" si="0"/>
        <v>0</v>
      </c>
    </row>
    <row r="14" spans="1:5" x14ac:dyDescent="0.35">
      <c r="A14" t="s">
        <v>27</v>
      </c>
      <c r="B14" t="s">
        <v>28</v>
      </c>
      <c r="C14">
        <v>63</v>
      </c>
      <c r="D14" s="6">
        <v>0</v>
      </c>
      <c r="E14" s="3">
        <f t="shared" si="0"/>
        <v>0</v>
      </c>
    </row>
    <row r="15" spans="1:5" x14ac:dyDescent="0.35">
      <c r="A15" t="s">
        <v>29</v>
      </c>
      <c r="B15" t="s">
        <v>30</v>
      </c>
      <c r="C15">
        <v>330</v>
      </c>
      <c r="D15" s="6">
        <v>4</v>
      </c>
      <c r="E15" s="3">
        <f t="shared" si="0"/>
        <v>1.2121212121212121E-2</v>
      </c>
    </row>
    <row r="16" spans="1:5" x14ac:dyDescent="0.35">
      <c r="A16" t="s">
        <v>31</v>
      </c>
      <c r="B16" t="s">
        <v>32</v>
      </c>
      <c r="C16">
        <v>145</v>
      </c>
      <c r="D16" s="6">
        <v>16</v>
      </c>
      <c r="E16" s="3">
        <f t="shared" si="0"/>
        <v>0.1103448275862069</v>
      </c>
    </row>
    <row r="17" spans="1:5" x14ac:dyDescent="0.35">
      <c r="A17" t="s">
        <v>33</v>
      </c>
      <c r="B17" t="s">
        <v>34</v>
      </c>
      <c r="C17">
        <v>74</v>
      </c>
      <c r="D17" s="6">
        <v>1</v>
      </c>
      <c r="E17" s="3">
        <f t="shared" si="0"/>
        <v>1.3513513513513514E-2</v>
      </c>
    </row>
    <row r="18" spans="1:5" x14ac:dyDescent="0.35">
      <c r="A18" t="s">
        <v>35</v>
      </c>
      <c r="B18" t="s">
        <v>36</v>
      </c>
      <c r="C18">
        <v>80</v>
      </c>
      <c r="D18" s="6">
        <v>13</v>
      </c>
      <c r="E18" s="3">
        <f t="shared" si="0"/>
        <v>0.16250000000000001</v>
      </c>
    </row>
    <row r="19" spans="1:5" x14ac:dyDescent="0.35">
      <c r="A19" t="s">
        <v>37</v>
      </c>
      <c r="B19" t="s">
        <v>38</v>
      </c>
      <c r="C19">
        <v>58</v>
      </c>
      <c r="D19" s="6">
        <v>0</v>
      </c>
      <c r="E19" s="3">
        <f t="shared" si="0"/>
        <v>0</v>
      </c>
    </row>
    <row r="20" spans="1:5" x14ac:dyDescent="0.35">
      <c r="A20" t="s">
        <v>39</v>
      </c>
      <c r="B20" t="s">
        <v>40</v>
      </c>
      <c r="C20">
        <v>43</v>
      </c>
      <c r="D20" s="6">
        <v>3</v>
      </c>
      <c r="E20" s="3">
        <f t="shared" si="0"/>
        <v>6.9767441860465115E-2</v>
      </c>
    </row>
    <row r="21" spans="1:5" x14ac:dyDescent="0.35">
      <c r="A21" t="s">
        <v>41</v>
      </c>
      <c r="B21" t="s">
        <v>42</v>
      </c>
      <c r="C21">
        <v>42</v>
      </c>
      <c r="D21" s="6">
        <v>5</v>
      </c>
      <c r="E21" s="3">
        <f t="shared" si="0"/>
        <v>0.11904761904761904</v>
      </c>
    </row>
    <row r="22" spans="1:5" x14ac:dyDescent="0.35">
      <c r="A22" t="s">
        <v>43</v>
      </c>
      <c r="B22" t="s">
        <v>44</v>
      </c>
      <c r="C22">
        <v>95</v>
      </c>
      <c r="D22" s="6">
        <v>1</v>
      </c>
      <c r="E22" s="3">
        <f t="shared" si="0"/>
        <v>1.0526315789473684E-2</v>
      </c>
    </row>
    <row r="23" spans="1:5" x14ac:dyDescent="0.35">
      <c r="A23" t="s">
        <v>45</v>
      </c>
      <c r="B23" t="s">
        <v>46</v>
      </c>
      <c r="C23">
        <v>73</v>
      </c>
      <c r="D23" s="6">
        <v>2</v>
      </c>
      <c r="E23" s="3">
        <f t="shared" si="0"/>
        <v>2.7397260273972601E-2</v>
      </c>
    </row>
    <row r="24" spans="1:5" x14ac:dyDescent="0.35">
      <c r="A24" t="s">
        <v>47</v>
      </c>
      <c r="B24" t="s">
        <v>48</v>
      </c>
      <c r="C24">
        <v>575</v>
      </c>
      <c r="D24" s="6">
        <v>3</v>
      </c>
      <c r="E24" s="3">
        <f t="shared" si="0"/>
        <v>5.2173913043478265E-3</v>
      </c>
    </row>
    <row r="25" spans="1:5" x14ac:dyDescent="0.35">
      <c r="A25" t="s">
        <v>49</v>
      </c>
      <c r="B25" t="s">
        <v>50</v>
      </c>
      <c r="C25">
        <v>90</v>
      </c>
      <c r="D25" s="6">
        <v>17</v>
      </c>
      <c r="E25" s="3">
        <f t="shared" si="0"/>
        <v>0.18888888888888888</v>
      </c>
    </row>
    <row r="26" spans="1:5" x14ac:dyDescent="0.35">
      <c r="A26" t="s">
        <v>53</v>
      </c>
      <c r="B26" t="s">
        <v>54</v>
      </c>
      <c r="C26">
        <v>81</v>
      </c>
      <c r="D26" s="6">
        <v>2</v>
      </c>
      <c r="E26" s="3">
        <f t="shared" si="0"/>
        <v>2.4691358024691357E-2</v>
      </c>
    </row>
    <row r="27" spans="1:5" x14ac:dyDescent="0.35">
      <c r="A27" t="s">
        <v>74</v>
      </c>
      <c r="B27" t="s">
        <v>75</v>
      </c>
      <c r="C27">
        <v>45</v>
      </c>
      <c r="D27" s="6">
        <v>0</v>
      </c>
      <c r="E27" s="3">
        <f t="shared" si="0"/>
        <v>0</v>
      </c>
    </row>
    <row r="28" spans="1:5" x14ac:dyDescent="0.35">
      <c r="A28" t="s">
        <v>55</v>
      </c>
      <c r="B28" t="s">
        <v>56</v>
      </c>
      <c r="C28">
        <v>44</v>
      </c>
      <c r="D28" s="6">
        <v>0</v>
      </c>
      <c r="E28" s="3">
        <f t="shared" si="0"/>
        <v>0</v>
      </c>
    </row>
    <row r="29" spans="1:5" x14ac:dyDescent="0.35">
      <c r="A29" t="s">
        <v>57</v>
      </c>
      <c r="B29" t="s">
        <v>58</v>
      </c>
      <c r="C29">
        <v>96</v>
      </c>
      <c r="D29" s="6">
        <v>2</v>
      </c>
      <c r="E29" s="3">
        <f t="shared" si="0"/>
        <v>2.0833333333333332E-2</v>
      </c>
    </row>
    <row r="30" spans="1:5" x14ac:dyDescent="0.35">
      <c r="A30" t="s">
        <v>59</v>
      </c>
      <c r="B30" t="s">
        <v>60</v>
      </c>
      <c r="C30">
        <v>235</v>
      </c>
      <c r="D30" s="6">
        <v>12</v>
      </c>
      <c r="E30" s="3">
        <f t="shared" si="0"/>
        <v>5.106382978723404E-2</v>
      </c>
    </row>
    <row r="31" spans="1:5" x14ac:dyDescent="0.35">
      <c r="A31" t="s">
        <v>61</v>
      </c>
      <c r="B31" t="s">
        <v>62</v>
      </c>
      <c r="C31">
        <v>35</v>
      </c>
      <c r="D31" s="6">
        <v>7</v>
      </c>
      <c r="E31" s="3">
        <f>(D31/C31)</f>
        <v>0.2</v>
      </c>
    </row>
    <row r="32" spans="1:5" x14ac:dyDescent="0.35">
      <c r="A32" t="s">
        <v>63</v>
      </c>
      <c r="B32" t="s">
        <v>64</v>
      </c>
      <c r="C32">
        <v>25</v>
      </c>
      <c r="D32" s="6">
        <v>2</v>
      </c>
      <c r="E32" s="3">
        <f t="shared" si="0"/>
        <v>0.08</v>
      </c>
    </row>
    <row r="33" spans="1:5" x14ac:dyDescent="0.35">
      <c r="A33" t="s">
        <v>65</v>
      </c>
      <c r="B33" t="s">
        <v>66</v>
      </c>
      <c r="C33">
        <v>180</v>
      </c>
      <c r="D33" s="6">
        <v>2</v>
      </c>
      <c r="E33" s="3">
        <f t="shared" si="0"/>
        <v>1.1111111111111112E-2</v>
      </c>
    </row>
    <row r="34" spans="1:5" x14ac:dyDescent="0.35">
      <c r="A34" t="s">
        <v>67</v>
      </c>
      <c r="B34" t="s">
        <v>68</v>
      </c>
      <c r="C34">
        <v>92</v>
      </c>
      <c r="D34" s="6">
        <v>0</v>
      </c>
      <c r="E34" s="3">
        <f t="shared" si="0"/>
        <v>0</v>
      </c>
    </row>
    <row r="35" spans="1:5" x14ac:dyDescent="0.35">
      <c r="A35" t="s">
        <v>69</v>
      </c>
      <c r="B35" t="s">
        <v>70</v>
      </c>
      <c r="C35">
        <v>111</v>
      </c>
      <c r="D35" s="6">
        <v>19</v>
      </c>
      <c r="E35" s="3">
        <f t="shared" si="0"/>
        <v>0.17117117117117117</v>
      </c>
    </row>
    <row r="36" spans="1:5" x14ac:dyDescent="0.35">
      <c r="A36" t="s">
        <v>71</v>
      </c>
      <c r="B36" t="s">
        <v>72</v>
      </c>
      <c r="C36">
        <v>35</v>
      </c>
      <c r="D36" s="6">
        <v>4</v>
      </c>
      <c r="E36" s="3">
        <f t="shared" si="0"/>
        <v>0.11428571428571428</v>
      </c>
    </row>
    <row r="37" spans="1:5" x14ac:dyDescent="0.35">
      <c r="B37" s="2" t="s">
        <v>73</v>
      </c>
      <c r="C37" s="2">
        <f>SUM(C3:C36)</f>
        <v>3601</v>
      </c>
      <c r="D37" s="2">
        <f>SUM(D3:D36)</f>
        <v>133</v>
      </c>
      <c r="E37" s="3">
        <f t="shared" si="0"/>
        <v>3.6934184948625381E-2</v>
      </c>
    </row>
  </sheetData>
  <sortState xmlns:xlrd2="http://schemas.microsoft.com/office/spreadsheetml/2017/richdata2" ref="A2:E37">
    <sortCondition ref="A2:A3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0E44-828E-410D-85F7-901A94E019B8}">
  <dimension ref="A1:G15"/>
  <sheetViews>
    <sheetView tabSelected="1" workbookViewId="0">
      <selection activeCell="E1" sqref="E1"/>
    </sheetView>
  </sheetViews>
  <sheetFormatPr defaultRowHeight="14.5" x14ac:dyDescent="0.35"/>
  <cols>
    <col min="1" max="1" width="8.7265625" style="7"/>
    <col min="2" max="2" width="16.453125" style="7" bestFit="1" customWidth="1"/>
    <col min="3" max="3" width="10.08984375" style="7" bestFit="1" customWidth="1"/>
    <col min="4" max="4" width="12.6328125" style="7" customWidth="1"/>
    <col min="5" max="5" width="8.7265625" style="7"/>
    <col min="6" max="6" width="12" customWidth="1"/>
    <col min="7" max="7" width="18.81640625" customWidth="1"/>
  </cols>
  <sheetData>
    <row r="1" spans="1:7" x14ac:dyDescent="0.35">
      <c r="A1" s="15" t="s">
        <v>84</v>
      </c>
      <c r="D1" s="14">
        <v>2000</v>
      </c>
    </row>
    <row r="2" spans="1:7" x14ac:dyDescent="0.35">
      <c r="A2" s="15" t="s">
        <v>86</v>
      </c>
      <c r="C2" s="14"/>
      <c r="D2" s="18">
        <f>4*250</f>
        <v>1000</v>
      </c>
    </row>
    <row r="4" spans="1:7" x14ac:dyDescent="0.35">
      <c r="A4" s="8" t="s">
        <v>82</v>
      </c>
      <c r="B4" s="8" t="s">
        <v>2</v>
      </c>
      <c r="C4" s="8" t="s">
        <v>78</v>
      </c>
      <c r="D4" s="8" t="s">
        <v>83</v>
      </c>
      <c r="E4" s="8" t="s">
        <v>79</v>
      </c>
      <c r="F4" s="8" t="s">
        <v>85</v>
      </c>
      <c r="G4" s="8" t="s">
        <v>87</v>
      </c>
    </row>
    <row r="5" spans="1:7" x14ac:dyDescent="0.35">
      <c r="A5" s="7">
        <v>2016</v>
      </c>
      <c r="B5" s="12">
        <f>'2016'!C36</f>
        <v>3764</v>
      </c>
      <c r="C5" s="12">
        <f>'2016'!D34</f>
        <v>3</v>
      </c>
      <c r="D5" s="12">
        <f>B5-C5</f>
        <v>3761</v>
      </c>
      <c r="E5" s="9">
        <f>C5/B5</f>
        <v>7.970244420828905E-4</v>
      </c>
      <c r="F5" s="16">
        <f>C5*$D$1</f>
        <v>6000</v>
      </c>
      <c r="G5" s="16">
        <f>B5*$D$2</f>
        <v>3764000</v>
      </c>
    </row>
    <row r="6" spans="1:7" x14ac:dyDescent="0.35">
      <c r="A6" s="7">
        <v>2017</v>
      </c>
      <c r="B6" s="12">
        <f>'2017'!C37</f>
        <v>3993</v>
      </c>
      <c r="C6" s="12">
        <f>'2017'!D37</f>
        <v>64</v>
      </c>
      <c r="D6" s="12">
        <f t="shared" ref="D6:D12" si="0">B6-C6</f>
        <v>3929</v>
      </c>
      <c r="E6" s="9">
        <f t="shared" ref="E6:E13" si="1">C6/B6</f>
        <v>1.6028049085900324E-2</v>
      </c>
      <c r="F6" s="16">
        <f>C6*$D$1</f>
        <v>128000</v>
      </c>
      <c r="G6" s="16">
        <f t="shared" ref="G6:G12" si="2">B6*$D$2</f>
        <v>3993000</v>
      </c>
    </row>
    <row r="7" spans="1:7" x14ac:dyDescent="0.35">
      <c r="A7" s="7">
        <v>2018</v>
      </c>
      <c r="B7" s="12">
        <f>'2018'!C36</f>
        <v>3651</v>
      </c>
      <c r="C7" s="12">
        <f>'2018'!D36</f>
        <v>57</v>
      </c>
      <c r="D7" s="12">
        <f t="shared" si="0"/>
        <v>3594</v>
      </c>
      <c r="E7" s="9">
        <f t="shared" si="1"/>
        <v>1.5612161051766639E-2</v>
      </c>
      <c r="F7" s="16">
        <f>C7*$D$1</f>
        <v>114000</v>
      </c>
      <c r="G7" s="16">
        <f t="shared" si="2"/>
        <v>3651000</v>
      </c>
    </row>
    <row r="8" spans="1:7" x14ac:dyDescent="0.35">
      <c r="A8" s="7">
        <v>2019</v>
      </c>
      <c r="B8" s="12">
        <f>'2019'!C36</f>
        <v>3072</v>
      </c>
      <c r="C8" s="12">
        <f>'2019'!D36</f>
        <v>43</v>
      </c>
      <c r="D8" s="12">
        <f t="shared" si="0"/>
        <v>3029</v>
      </c>
      <c r="E8" s="9">
        <f t="shared" si="1"/>
        <v>1.3997395833333334E-2</v>
      </c>
      <c r="F8" s="16">
        <f>C8*$D$1</f>
        <v>86000</v>
      </c>
      <c r="G8" s="16">
        <f t="shared" si="2"/>
        <v>3072000</v>
      </c>
    </row>
    <row r="9" spans="1:7" x14ac:dyDescent="0.35">
      <c r="A9" s="7">
        <v>2020</v>
      </c>
      <c r="B9" s="12">
        <f>'2020'!C36</f>
        <v>4429</v>
      </c>
      <c r="C9" s="12">
        <f>'2020'!D36</f>
        <v>98</v>
      </c>
      <c r="D9" s="12">
        <f t="shared" si="0"/>
        <v>4331</v>
      </c>
      <c r="E9" s="9">
        <f t="shared" si="1"/>
        <v>2.2126890946037481E-2</v>
      </c>
      <c r="F9" s="16">
        <f>C9*$D$1</f>
        <v>196000</v>
      </c>
      <c r="G9" s="16">
        <f t="shared" si="2"/>
        <v>4429000</v>
      </c>
    </row>
    <row r="10" spans="1:7" x14ac:dyDescent="0.35">
      <c r="A10" s="7">
        <v>2021</v>
      </c>
      <c r="B10" s="12">
        <f>'2021'!C36</f>
        <v>4314</v>
      </c>
      <c r="C10" s="12">
        <f>'2021'!D36</f>
        <v>123</v>
      </c>
      <c r="D10" s="12">
        <f t="shared" si="0"/>
        <v>4191</v>
      </c>
      <c r="E10" s="9">
        <f t="shared" si="1"/>
        <v>2.851182197496523E-2</v>
      </c>
      <c r="F10" s="16">
        <f>C10*$D$1</f>
        <v>246000</v>
      </c>
      <c r="G10" s="16">
        <f t="shared" si="2"/>
        <v>4314000</v>
      </c>
    </row>
    <row r="11" spans="1:7" x14ac:dyDescent="0.35">
      <c r="A11" s="7">
        <v>2022</v>
      </c>
      <c r="B11" s="12">
        <f>'2022'!C36</f>
        <v>3913</v>
      </c>
      <c r="C11" s="12">
        <f>'2022'!D36</f>
        <v>159</v>
      </c>
      <c r="D11" s="12">
        <f t="shared" si="0"/>
        <v>3754</v>
      </c>
      <c r="E11" s="9">
        <f t="shared" si="1"/>
        <v>4.0633784819831334E-2</v>
      </c>
      <c r="F11" s="16">
        <f>C11*$D$1</f>
        <v>318000</v>
      </c>
      <c r="G11" s="16">
        <f t="shared" si="2"/>
        <v>3913000</v>
      </c>
    </row>
    <row r="12" spans="1:7" x14ac:dyDescent="0.35">
      <c r="A12" s="7">
        <v>2023</v>
      </c>
      <c r="B12" s="12">
        <f>'2023'!C37</f>
        <v>3601</v>
      </c>
      <c r="C12" s="12">
        <f>'2023'!D37</f>
        <v>133</v>
      </c>
      <c r="D12" s="12">
        <f t="shared" si="0"/>
        <v>3468</v>
      </c>
      <c r="E12" s="9">
        <f t="shared" si="1"/>
        <v>3.6934184948625381E-2</v>
      </c>
      <c r="F12" s="16">
        <f>C12*$D$1</f>
        <v>266000</v>
      </c>
      <c r="G12" s="16">
        <f t="shared" si="2"/>
        <v>3601000</v>
      </c>
    </row>
    <row r="13" spans="1:7" x14ac:dyDescent="0.35">
      <c r="A13" s="10" t="s">
        <v>73</v>
      </c>
      <c r="B13" s="13">
        <f>SUM(B5:B12)</f>
        <v>30737</v>
      </c>
      <c r="C13" s="13">
        <f>SUM(C5:C12)</f>
        <v>680</v>
      </c>
      <c r="D13" s="13">
        <f>B13-C13</f>
        <v>30057</v>
      </c>
      <c r="E13" s="11">
        <f t="shared" si="1"/>
        <v>2.2123174024790967E-2</v>
      </c>
      <c r="F13" s="17">
        <f>C13*$D$1</f>
        <v>1360000</v>
      </c>
      <c r="G13" s="17">
        <f>B13*$D$2</f>
        <v>30737000</v>
      </c>
    </row>
    <row r="15" spans="1:7" x14ac:dyDescent="0.35">
      <c r="C15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C2B800C0640245BEA9AF3276458249" ma:contentTypeVersion="17" ma:contentTypeDescription="Create a new document." ma:contentTypeScope="" ma:versionID="f55249962f9c0292a508380005dc014e">
  <xsd:schema xmlns:xsd="http://www.w3.org/2001/XMLSchema" xmlns:xs="http://www.w3.org/2001/XMLSchema" xmlns:p="http://schemas.microsoft.com/office/2006/metadata/properties" xmlns:ns2="b8578bb3-333b-4e58-81eb-c8e9cb2295f8" xmlns:ns3="9c52195b-9560-4b17-9604-ae2b243b5b75" targetNamespace="http://schemas.microsoft.com/office/2006/metadata/properties" ma:root="true" ma:fieldsID="6cf8a976af605eb1f1f40e8140322993" ns2:_="" ns3:_="">
    <xsd:import namespace="b8578bb3-333b-4e58-81eb-c8e9cb2295f8"/>
    <xsd:import namespace="9c52195b-9560-4b17-9604-ae2b243b5b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78bb3-333b-4e58-81eb-c8e9cb2295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cb2ac65-dcbb-42ad-8f83-b8cf86685a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2195b-9560-4b17-9604-ae2b243b5b7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f03126-9718-462e-8ec4-af158d29983e}" ma:internalName="TaxCatchAll" ma:showField="CatchAllData" ma:web="9c52195b-9560-4b17-9604-ae2b243b5b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52195b-9560-4b17-9604-ae2b243b5b75" xsi:nil="true"/>
    <lcf76f155ced4ddcb4097134ff3c332f xmlns="b8578bb3-333b-4e58-81eb-c8e9cb2295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3A2562-5E11-41AC-877B-3C81E57C5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78bb3-333b-4e58-81eb-c8e9cb2295f8"/>
    <ds:schemaRef ds:uri="9c52195b-9560-4b17-9604-ae2b243b5b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18C1BC-3E95-4A84-BDB1-96FAA9432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A29-4A71-461C-A390-6D17F70D2198}">
  <ds:schemaRefs>
    <ds:schemaRef ds:uri="http://purl.org/dc/dcmitype/"/>
    <ds:schemaRef ds:uri="http://purl.org/dc/terms/"/>
    <ds:schemaRef ds:uri="9c52195b-9560-4b17-9604-ae2b243b5b75"/>
    <ds:schemaRef ds:uri="http://purl.org/dc/elements/1.1/"/>
    <ds:schemaRef ds:uri="http://schemas.microsoft.com/office/2006/documentManagement/types"/>
    <ds:schemaRef ds:uri="b8578bb3-333b-4e58-81eb-c8e9cb2295f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Totals</vt:lpstr>
      <vt:lpstr>Notes</vt:lpstr>
      <vt:lpstr>'2017'!Table_1</vt:lpstr>
      <vt:lpstr>'2018'!Table_1</vt:lpstr>
      <vt:lpstr>'2019'!Table_1</vt:lpstr>
      <vt:lpstr>'2020'!Table_1</vt:lpstr>
      <vt:lpstr>'2021'!Table_1</vt:lpstr>
      <vt:lpstr>'2022'!Table_1</vt:lpstr>
      <vt:lpstr>'2023'!Table_1</vt:lpstr>
      <vt:lpstr>Table_1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Dollings, Taryn</dc:creator>
  <cp:keywords/>
  <dc:description/>
  <cp:lastModifiedBy>David Rosenberg</cp:lastModifiedBy>
  <cp:revision/>
  <dcterms:created xsi:type="dcterms:W3CDTF">2022-11-15T15:41:36Z</dcterms:created>
  <dcterms:modified xsi:type="dcterms:W3CDTF">2024-01-09T20:53:27Z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0x010100B5C2B800C0640245BEA9AF3276458249</vt:lpwstr>
  </property>
  <property fmtid="{D5CDD505-2E9C-101B-9397-08002B2CF9AE}" pid="3" name="MediaServiceImageTags">
    <vt:lpwstr/>
  </property>
</Properties>
</file>