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40" yWindow="360" windowWidth="10110" windowHeight="11640"/>
  </bookViews>
  <sheets>
    <sheet name="bash_1_0" sheetId="1" r:id="rId1"/>
  </sheets>
  <calcPr calcId="145621"/>
</workbook>
</file>

<file path=xl/calcChain.xml><?xml version="1.0" encoding="utf-8"?>
<calcChain xmlns="http://schemas.openxmlformats.org/spreadsheetml/2006/main">
  <c r="X17" i="1" l="1"/>
  <c r="X16" i="1"/>
  <c r="X15" i="1"/>
  <c r="X14" i="1"/>
  <c r="X13" i="1"/>
  <c r="X12" i="1"/>
  <c r="X11" i="1"/>
  <c r="X10" i="1"/>
  <c r="X9" i="1"/>
  <c r="X8" i="1"/>
  <c r="U5" i="1"/>
  <c r="T5" i="1"/>
  <c r="U35" i="1"/>
  <c r="T35" i="1"/>
  <c r="W35" i="1"/>
  <c r="U36" i="1"/>
  <c r="X19" i="1" l="1"/>
  <c r="T56" i="1"/>
  <c r="U56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47" i="1"/>
  <c r="U47" i="1"/>
  <c r="U34" i="1"/>
  <c r="U33" i="1"/>
  <c r="U32" i="1"/>
  <c r="U31" i="1"/>
  <c r="U30" i="1"/>
  <c r="U29" i="1"/>
  <c r="U28" i="1"/>
  <c r="U27" i="1"/>
  <c r="T36" i="1"/>
  <c r="T34" i="1"/>
  <c r="T33" i="1"/>
  <c r="T32" i="1"/>
  <c r="T31" i="1"/>
  <c r="T30" i="1"/>
  <c r="T29" i="1"/>
  <c r="T28" i="1"/>
  <c r="T27" i="1"/>
  <c r="V17" i="1"/>
  <c r="V16" i="1"/>
  <c r="V15" i="1"/>
  <c r="V14" i="1"/>
  <c r="V13" i="1"/>
  <c r="V12" i="1"/>
  <c r="V11" i="1"/>
  <c r="V10" i="1"/>
  <c r="V9" i="1"/>
  <c r="V8" i="1"/>
  <c r="V19" i="1" s="1"/>
  <c r="W34" i="1" l="1"/>
  <c r="W28" i="1"/>
  <c r="W32" i="1"/>
  <c r="W36" i="1"/>
  <c r="W49" i="1"/>
  <c r="W51" i="1"/>
  <c r="W27" i="1"/>
  <c r="W56" i="1"/>
  <c r="W53" i="1"/>
  <c r="W47" i="1"/>
  <c r="W54" i="1"/>
  <c r="W52" i="1"/>
  <c r="W50" i="1"/>
  <c r="W30" i="1"/>
  <c r="W55" i="1"/>
  <c r="W48" i="1"/>
  <c r="W29" i="1"/>
  <c r="W31" i="1"/>
  <c r="W33" i="1"/>
  <c r="W58" i="1" l="1"/>
  <c r="W60" i="1" s="1"/>
  <c r="W38" i="1"/>
  <c r="W40" i="1" s="1"/>
</calcChain>
</file>

<file path=xl/sharedStrings.xml><?xml version="1.0" encoding="utf-8"?>
<sst xmlns="http://schemas.openxmlformats.org/spreadsheetml/2006/main" count="48" uniqueCount="26">
  <si>
    <t>Product Name : bash</t>
  </si>
  <si>
    <t xml:space="preserve"> </t>
  </si>
  <si>
    <t>SECOND BEST</t>
  </si>
  <si>
    <t>BEST DISTANCE PER CLUSTER</t>
  </si>
  <si>
    <t>Average :</t>
  </si>
  <si>
    <t>PERCENT OF FILES MATCHED :</t>
  </si>
  <si>
    <t>TOTAL FILES MATCHED :</t>
  </si>
  <si>
    <t>FILES CONTAINED</t>
  </si>
  <si>
    <t>FILE CONTAINMENT PERCENT</t>
  </si>
  <si>
    <t>OWN CLUSTER NAME</t>
  </si>
  <si>
    <t>OWN CLUSTER FILES</t>
  </si>
  <si>
    <t>================================ PERCENT OF FILES OF GROUND TRUTH CONTAINED IN MATCHED CLUSTER ================================</t>
  </si>
  <si>
    <t>================================ PERCENT OF SLOC OF GROUND TRUTH CONTAINED IN MATCHED CLUSTER ================================</t>
  </si>
  <si>
    <t>GT CLUSTER NAMES</t>
  </si>
  <si>
    <t>GT CLUSTER FILES</t>
  </si>
  <si>
    <t>TOTAL FILES</t>
  </si>
  <si>
    <t>FILES OF THE MATCHED GT CLUSTER</t>
  </si>
  <si>
    <t>================================ TVERSKY SIMILARITY BETWEEN GROUND TRUTH CLUSTERS AND OWN CLUSTERS ================================</t>
  </si>
  <si>
    <t>GT CLUSTER SLOC</t>
  </si>
  <si>
    <t>OWN CLUSTER SLOC</t>
  </si>
  <si>
    <t>PERCENT OF SLOC MATCHED :</t>
  </si>
  <si>
    <t>SLOC OF THE MATCHED GT CLUSTER</t>
  </si>
  <si>
    <t>SLOC CONTAINMENT PERCENT</t>
  </si>
  <si>
    <t>SLOC CONTAINED</t>
  </si>
  <si>
    <t>TOTAL SLOCS</t>
  </si>
  <si>
    <t>TOTAL SLOC MATCHED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</si>
</sst>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6" fillId="2" borderId="0" xfId="6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4" borderId="0" xfId="8"/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/>
    <xf numFmtId="0" fontId="0" fillId="35" borderId="0" xfId="0" applyFill="1"/>
    <xf numFmtId="0" fontId="0" fillId="0" borderId="0" xfId="0" applyFill="1"/>
    <xf numFmtId="0" fontId="0" fillId="33" borderId="0" xfId="0" applyFill="1"/>
    <xf numFmtId="0" fontId="0" fillId="36" borderId="0" xfId="0" applyFill="1"/>
    <xf numFmtId="0" fontId="0" fillId="34" borderId="0" xfId="0" applyFill="1" applyAlignment="1">
      <alignment horizontal="center"/>
    </xf>
    <xf numFmtId="0" fontId="0" fillId="34" borderId="0" xfId="0" quotePrefix="1" applyFill="1" applyAlignment="1">
      <alignment horizontal="center"/>
    </xf>
    <xf numFmtId="0" fontId="18" fillId="37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abSelected="1" zoomScale="55" zoomScaleNormal="55" workbookViewId="0">
      <selection activeCell="V59" sqref="V59"/>
    </sheetView>
  </sheetViews>
  <sheetFormatPr defaultRowHeight="15" x14ac:dyDescent="0.25"/>
  <cols>
    <col min="1" max="1" width="19" customWidth="1"/>
    <col min="2" max="2" width="20.85546875" customWidth="1"/>
    <col min="3" max="3" width="18" customWidth="1"/>
    <col min="4" max="4" width="28.5703125" customWidth="1"/>
    <col min="18" max="19" width="13" customWidth="1"/>
    <col min="20" max="20" width="26.140625" customWidth="1"/>
    <col min="21" max="21" width="33" customWidth="1"/>
    <col min="22" max="22" width="26.140625" customWidth="1"/>
    <col min="23" max="23" width="22.85546875" customWidth="1"/>
    <col min="24" max="24" width="15.7109375" customWidth="1"/>
    <col min="25" max="27" width="13" customWidth="1"/>
  </cols>
  <sheetData>
    <row r="1" spans="1:25" ht="4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25">
      <c r="A2" s="15" t="s">
        <v>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9"/>
    </row>
    <row r="3" spans="1:25" x14ac:dyDescent="0.25">
      <c r="R3" s="11"/>
      <c r="S3" s="12"/>
      <c r="Y3" s="9"/>
    </row>
    <row r="4" spans="1:25" x14ac:dyDescent="0.25">
      <c r="A4" s="10" t="s">
        <v>9</v>
      </c>
      <c r="B4" s="10" t="s">
        <v>10</v>
      </c>
      <c r="C4" s="10" t="s">
        <v>19</v>
      </c>
      <c r="D4" s="13" t="s">
        <v>13</v>
      </c>
      <c r="E4" s="13">
        <v>125</v>
      </c>
      <c r="F4" s="13">
        <v>301</v>
      </c>
      <c r="G4" s="13">
        <v>305</v>
      </c>
      <c r="H4" s="13">
        <v>331</v>
      </c>
      <c r="I4" s="13">
        <v>218</v>
      </c>
      <c r="J4" s="13">
        <v>336</v>
      </c>
      <c r="K4" s="13">
        <v>284</v>
      </c>
      <c r="L4" s="13">
        <v>155</v>
      </c>
      <c r="M4" s="13">
        <v>21</v>
      </c>
      <c r="N4" s="13">
        <v>353</v>
      </c>
      <c r="O4" s="13">
        <v>172</v>
      </c>
      <c r="P4" s="13">
        <v>231</v>
      </c>
      <c r="Q4" s="13">
        <v>80</v>
      </c>
      <c r="R4" s="13">
        <v>53</v>
      </c>
      <c r="S4" s="12"/>
      <c r="T4" s="6" t="s">
        <v>15</v>
      </c>
      <c r="U4" s="6" t="s">
        <v>24</v>
      </c>
      <c r="V4" s="6" t="s">
        <v>3</v>
      </c>
      <c r="X4" s="6" t="s">
        <v>2</v>
      </c>
      <c r="Y4" s="9"/>
    </row>
    <row r="5" spans="1:25" x14ac:dyDescent="0.25">
      <c r="D5" s="13" t="s">
        <v>14</v>
      </c>
      <c r="E5" s="13">
        <v>11</v>
      </c>
      <c r="F5" s="13">
        <v>4</v>
      </c>
      <c r="G5" s="13">
        <v>3</v>
      </c>
      <c r="H5" s="13">
        <v>4</v>
      </c>
      <c r="I5" s="13">
        <v>7</v>
      </c>
      <c r="J5" s="13">
        <v>7</v>
      </c>
      <c r="K5" s="13">
        <v>67</v>
      </c>
      <c r="L5" s="13">
        <v>32</v>
      </c>
      <c r="M5" s="13">
        <v>100</v>
      </c>
      <c r="N5" s="13">
        <v>6</v>
      </c>
      <c r="O5" s="13">
        <v>6</v>
      </c>
      <c r="P5" s="13">
        <v>49</v>
      </c>
      <c r="Q5" s="13">
        <v>2</v>
      </c>
      <c r="R5" s="13">
        <v>48</v>
      </c>
      <c r="S5" s="12"/>
      <c r="T5" s="3">
        <f>SUM(E5:R5)</f>
        <v>346</v>
      </c>
      <c r="U5" s="3">
        <f>SUM(E6:R6)</f>
        <v>152892</v>
      </c>
      <c r="Y5" s="9"/>
    </row>
    <row r="6" spans="1:25" x14ac:dyDescent="0.25">
      <c r="D6" s="13" t="s">
        <v>18</v>
      </c>
      <c r="E6" s="13">
        <v>3393</v>
      </c>
      <c r="F6" s="13">
        <v>1253</v>
      </c>
      <c r="G6" s="13">
        <v>651</v>
      </c>
      <c r="H6" s="13">
        <v>1087</v>
      </c>
      <c r="I6" s="13">
        <v>3481</v>
      </c>
      <c r="J6" s="13">
        <v>4966</v>
      </c>
      <c r="K6" s="13">
        <v>12657</v>
      </c>
      <c r="L6" s="13">
        <v>9941</v>
      </c>
      <c r="M6" s="13">
        <v>65692</v>
      </c>
      <c r="N6" s="13">
        <v>1701</v>
      </c>
      <c r="O6" s="13">
        <v>2559</v>
      </c>
      <c r="P6" s="13">
        <v>26295</v>
      </c>
      <c r="Q6" s="13">
        <v>524</v>
      </c>
      <c r="R6" s="13">
        <v>18692</v>
      </c>
      <c r="S6" s="12"/>
      <c r="U6" s="4"/>
      <c r="Y6" s="9"/>
    </row>
    <row r="7" spans="1:25" x14ac:dyDescent="0.25">
      <c r="S7" s="12"/>
      <c r="Y7" s="9"/>
    </row>
    <row r="8" spans="1:25" x14ac:dyDescent="0.25">
      <c r="A8" s="10">
        <v>21</v>
      </c>
      <c r="B8" s="10">
        <v>9</v>
      </c>
      <c r="C8" s="10">
        <v>740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0.12844036697247699</v>
      </c>
      <c r="N8">
        <v>0</v>
      </c>
      <c r="O8">
        <v>0</v>
      </c>
      <c r="P8">
        <v>6.8965517241379296E-2</v>
      </c>
      <c r="Q8">
        <v>0</v>
      </c>
      <c r="R8">
        <v>0</v>
      </c>
      <c r="S8" s="12"/>
      <c r="V8">
        <f t="shared" ref="V8:V17" si="0">MAX(E8:R8)</f>
        <v>0.12844036697247699</v>
      </c>
      <c r="X8">
        <f t="shared" ref="X8:X17" si="1">LARGE(E8:R8,2)</f>
        <v>6.8965517241379296E-2</v>
      </c>
      <c r="Y8" s="9"/>
    </row>
    <row r="9" spans="1:25" x14ac:dyDescent="0.25">
      <c r="A9" s="10">
        <v>125</v>
      </c>
      <c r="B9" s="10">
        <v>2</v>
      </c>
      <c r="C9" s="10">
        <v>1167</v>
      </c>
      <c r="E9">
        <v>0.30769230769230699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2"/>
      <c r="V9">
        <f t="shared" si="0"/>
        <v>0.30769230769230699</v>
      </c>
      <c r="X9">
        <f t="shared" si="1"/>
        <v>0</v>
      </c>
      <c r="Y9" s="9"/>
    </row>
    <row r="10" spans="1:25" x14ac:dyDescent="0.25">
      <c r="A10" s="10">
        <v>353</v>
      </c>
      <c r="B10" s="10">
        <v>2</v>
      </c>
      <c r="C10" s="10">
        <v>353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1.9607843137254902E-2</v>
      </c>
      <c r="N10">
        <v>0.25</v>
      </c>
      <c r="O10">
        <v>0</v>
      </c>
      <c r="P10">
        <v>0</v>
      </c>
      <c r="Q10">
        <v>0</v>
      </c>
      <c r="R10">
        <v>0</v>
      </c>
      <c r="S10" s="12"/>
      <c r="V10">
        <f t="shared" si="0"/>
        <v>0.25</v>
      </c>
      <c r="X10">
        <f t="shared" si="1"/>
        <v>1.9607843137254902E-2</v>
      </c>
      <c r="Y10" s="9"/>
    </row>
    <row r="11" spans="1:25" x14ac:dyDescent="0.25">
      <c r="A11" s="10">
        <v>231</v>
      </c>
      <c r="B11" s="10">
        <v>7</v>
      </c>
      <c r="C11" s="10">
        <v>3802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5.4054054054054002E-2</v>
      </c>
      <c r="L11">
        <v>5.1282051282051197E-2</v>
      </c>
      <c r="M11">
        <v>0</v>
      </c>
      <c r="N11">
        <v>0</v>
      </c>
      <c r="O11">
        <v>0</v>
      </c>
      <c r="P11">
        <v>0.107142857142857</v>
      </c>
      <c r="Q11">
        <v>0</v>
      </c>
      <c r="R11">
        <v>3.6363636363636299E-2</v>
      </c>
      <c r="S11" s="12"/>
      <c r="V11">
        <f t="shared" si="0"/>
        <v>0.107142857142857</v>
      </c>
      <c r="X11">
        <f t="shared" si="1"/>
        <v>5.4054054054054002E-2</v>
      </c>
      <c r="Y11" s="9"/>
    </row>
    <row r="12" spans="1:25" x14ac:dyDescent="0.25">
      <c r="A12" s="10">
        <v>80</v>
      </c>
      <c r="B12" s="10">
        <v>292</v>
      </c>
      <c r="C12" s="10">
        <v>122476</v>
      </c>
      <c r="E12">
        <v>5.9405940594059403E-2</v>
      </c>
      <c r="F12">
        <v>2.7027027027027001E-2</v>
      </c>
      <c r="G12">
        <v>2.0338983050847401E-2</v>
      </c>
      <c r="H12">
        <v>2.0270270270270199E-2</v>
      </c>
      <c r="I12">
        <v>4.6822742474916301E-2</v>
      </c>
      <c r="J12">
        <v>2.0066889632107E-2</v>
      </c>
      <c r="K12">
        <v>0.29526462395543102</v>
      </c>
      <c r="L12">
        <v>0.18518518518518501</v>
      </c>
      <c r="M12">
        <v>0.42346938775510201</v>
      </c>
      <c r="N12">
        <v>3.3557046979865703E-2</v>
      </c>
      <c r="O12">
        <v>4.0268456375838903E-2</v>
      </c>
      <c r="P12">
        <v>0.24046920821114301</v>
      </c>
      <c r="Q12">
        <v>1.3605442176870699E-2</v>
      </c>
      <c r="R12">
        <v>0.252941176470588</v>
      </c>
      <c r="S12" s="12"/>
      <c r="V12">
        <f t="shared" si="0"/>
        <v>0.42346938775510201</v>
      </c>
      <c r="X12">
        <f t="shared" si="1"/>
        <v>0.29526462395543102</v>
      </c>
      <c r="Y12" s="9"/>
    </row>
    <row r="13" spans="1:25" x14ac:dyDescent="0.25">
      <c r="A13" s="10">
        <v>53</v>
      </c>
      <c r="B13" s="10">
        <v>2</v>
      </c>
      <c r="C13" s="10">
        <v>1063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2.8985507246376802E-2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0.04</v>
      </c>
      <c r="S13" s="12"/>
      <c r="V13">
        <f t="shared" si="0"/>
        <v>0.04</v>
      </c>
      <c r="X13">
        <f t="shared" si="1"/>
        <v>2.8985507246376802E-2</v>
      </c>
      <c r="Y13" s="9"/>
    </row>
    <row r="14" spans="1:25" x14ac:dyDescent="0.25">
      <c r="A14" s="10">
        <v>331</v>
      </c>
      <c r="B14" s="10">
        <v>3</v>
      </c>
      <c r="C14" s="10">
        <v>630</v>
      </c>
      <c r="E14">
        <v>0</v>
      </c>
      <c r="F14">
        <v>0</v>
      </c>
      <c r="G14">
        <v>0</v>
      </c>
      <c r="H14">
        <v>0.28571428571428498</v>
      </c>
      <c r="I14">
        <v>0</v>
      </c>
      <c r="J14">
        <v>0</v>
      </c>
      <c r="K14">
        <v>0</v>
      </c>
      <c r="L14">
        <v>0</v>
      </c>
      <c r="M14">
        <v>1.94174757281553E-2</v>
      </c>
      <c r="N14">
        <v>0</v>
      </c>
      <c r="O14">
        <v>0</v>
      </c>
      <c r="P14">
        <v>0</v>
      </c>
      <c r="Q14">
        <v>0</v>
      </c>
      <c r="R14">
        <v>3.9215686274509803E-2</v>
      </c>
      <c r="S14" s="12"/>
      <c r="V14">
        <f t="shared" si="0"/>
        <v>0.28571428571428498</v>
      </c>
      <c r="X14">
        <f t="shared" si="1"/>
        <v>3.9215686274509803E-2</v>
      </c>
      <c r="Y14" s="9"/>
    </row>
    <row r="15" spans="1:25" x14ac:dyDescent="0.25">
      <c r="A15" s="10">
        <v>336</v>
      </c>
      <c r="B15" s="10">
        <v>15</v>
      </c>
      <c r="C15" s="10">
        <v>19656</v>
      </c>
      <c r="E15">
        <v>0</v>
      </c>
      <c r="F15">
        <v>0</v>
      </c>
      <c r="G15">
        <v>0</v>
      </c>
      <c r="H15">
        <v>0</v>
      </c>
      <c r="I15">
        <v>0</v>
      </c>
      <c r="J15">
        <v>0.36363636363636298</v>
      </c>
      <c r="K15">
        <v>7.3170731707316999E-2</v>
      </c>
      <c r="L15">
        <v>0</v>
      </c>
      <c r="M15">
        <v>6.9565217391304293E-2</v>
      </c>
      <c r="N15">
        <v>0</v>
      </c>
      <c r="O15">
        <v>0</v>
      </c>
      <c r="P15">
        <v>9.375E-2</v>
      </c>
      <c r="Q15">
        <v>0</v>
      </c>
      <c r="R15">
        <v>3.1746031746031703E-2</v>
      </c>
      <c r="S15" s="12"/>
      <c r="V15">
        <f t="shared" si="0"/>
        <v>0.36363636363636298</v>
      </c>
      <c r="X15">
        <f t="shared" si="1"/>
        <v>9.375E-2</v>
      </c>
      <c r="Y15" s="9"/>
    </row>
    <row r="16" spans="1:25" x14ac:dyDescent="0.25">
      <c r="A16" s="10">
        <v>284</v>
      </c>
      <c r="B16" s="10">
        <v>10</v>
      </c>
      <c r="C16" s="10">
        <v>1034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0.18181818181818099</v>
      </c>
      <c r="L16">
        <v>0</v>
      </c>
      <c r="M16">
        <v>5.4545454545454501E-2</v>
      </c>
      <c r="N16">
        <v>0</v>
      </c>
      <c r="O16">
        <v>0</v>
      </c>
      <c r="P16">
        <v>0</v>
      </c>
      <c r="Q16">
        <v>0</v>
      </c>
      <c r="R16">
        <v>0</v>
      </c>
      <c r="S16" s="12"/>
      <c r="V16">
        <f t="shared" si="0"/>
        <v>0.18181818181818099</v>
      </c>
      <c r="X16">
        <f t="shared" si="1"/>
        <v>5.4545454545454501E-2</v>
      </c>
      <c r="Y16" s="9"/>
    </row>
    <row r="17" spans="1:25" x14ac:dyDescent="0.25">
      <c r="A17" s="10">
        <v>155</v>
      </c>
      <c r="B17" s="10">
        <v>4</v>
      </c>
      <c r="C17" s="10">
        <v>1971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2.8169014084507001E-2</v>
      </c>
      <c r="L17">
        <v>5.5555555555555497E-2</v>
      </c>
      <c r="M17">
        <v>1.9230769230769201E-2</v>
      </c>
      <c r="N17">
        <v>0</v>
      </c>
      <c r="O17">
        <v>0</v>
      </c>
      <c r="P17">
        <v>0</v>
      </c>
      <c r="Q17">
        <v>0</v>
      </c>
      <c r="R17">
        <v>3.8461538461538401E-2</v>
      </c>
      <c r="S17" s="12"/>
      <c r="V17">
        <f t="shared" si="0"/>
        <v>5.5555555555555497E-2</v>
      </c>
      <c r="X17">
        <f t="shared" si="1"/>
        <v>3.8461538461538401E-2</v>
      </c>
      <c r="Y17" s="9"/>
    </row>
    <row r="18" spans="1:25" x14ac:dyDescent="0.25">
      <c r="R18" s="11"/>
      <c r="S18" s="12"/>
      <c r="Y18" s="9"/>
    </row>
    <row r="19" spans="1:25" x14ac:dyDescent="0.25">
      <c r="R19" s="11"/>
      <c r="S19" s="12"/>
      <c r="U19" s="5" t="s">
        <v>4</v>
      </c>
      <c r="V19" s="5">
        <f>AVERAGE(V8:V17)</f>
        <v>0.21434693062871277</v>
      </c>
      <c r="W19" s="5" t="s">
        <v>4</v>
      </c>
      <c r="X19" s="5">
        <f>AVERAGE(X8:X17)</f>
        <v>6.9285022491599874E-2</v>
      </c>
      <c r="Y19" s="9"/>
    </row>
    <row r="20" spans="1:25" x14ac:dyDescent="0.25">
      <c r="R20" s="11"/>
      <c r="S20" s="12"/>
      <c r="Y20" s="9"/>
    </row>
    <row r="21" spans="1:25" x14ac:dyDescent="0.25">
      <c r="A21" s="15" t="s">
        <v>11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9"/>
    </row>
    <row r="22" spans="1:25" x14ac:dyDescent="0.25">
      <c r="R22" s="11"/>
      <c r="S22" s="12"/>
      <c r="Y22" s="9"/>
    </row>
    <row r="23" spans="1:25" x14ac:dyDescent="0.25">
      <c r="A23" s="10" t="s">
        <v>9</v>
      </c>
      <c r="B23" s="10" t="s">
        <v>10</v>
      </c>
      <c r="C23" s="10" t="s">
        <v>19</v>
      </c>
      <c r="D23" s="13" t="s">
        <v>13</v>
      </c>
      <c r="E23" s="13">
        <v>125</v>
      </c>
      <c r="F23" s="13">
        <v>301</v>
      </c>
      <c r="G23" s="13">
        <v>305</v>
      </c>
      <c r="H23" s="13">
        <v>331</v>
      </c>
      <c r="I23" s="13">
        <v>218</v>
      </c>
      <c r="J23" s="13">
        <v>336</v>
      </c>
      <c r="K23" s="13">
        <v>284</v>
      </c>
      <c r="L23" s="13">
        <v>155</v>
      </c>
      <c r="M23" s="13">
        <v>21</v>
      </c>
      <c r="N23" s="13">
        <v>353</v>
      </c>
      <c r="O23" s="13">
        <v>172</v>
      </c>
      <c r="P23" s="13">
        <v>231</v>
      </c>
      <c r="Q23" s="13">
        <v>80</v>
      </c>
      <c r="R23" s="13">
        <v>53</v>
      </c>
      <c r="S23" s="12"/>
      <c r="Y23" s="9"/>
    </row>
    <row r="24" spans="1:25" x14ac:dyDescent="0.25">
      <c r="D24" s="13" t="s">
        <v>14</v>
      </c>
      <c r="E24" s="13">
        <v>11</v>
      </c>
      <c r="F24" s="13">
        <v>4</v>
      </c>
      <c r="G24" s="13">
        <v>3</v>
      </c>
      <c r="H24" s="13">
        <v>4</v>
      </c>
      <c r="I24" s="13">
        <v>7</v>
      </c>
      <c r="J24" s="13">
        <v>7</v>
      </c>
      <c r="K24" s="13">
        <v>67</v>
      </c>
      <c r="L24" s="13">
        <v>32</v>
      </c>
      <c r="M24" s="13">
        <v>100</v>
      </c>
      <c r="N24" s="13">
        <v>6</v>
      </c>
      <c r="O24" s="13">
        <v>6</v>
      </c>
      <c r="P24" s="13">
        <v>49</v>
      </c>
      <c r="Q24" s="13">
        <v>2</v>
      </c>
      <c r="R24" s="13">
        <v>48</v>
      </c>
      <c r="S24" s="12"/>
      <c r="T24" s="7" t="s">
        <v>8</v>
      </c>
      <c r="U24" s="7" t="s">
        <v>16</v>
      </c>
      <c r="V24" s="3"/>
      <c r="W24" s="7" t="s">
        <v>7</v>
      </c>
      <c r="Y24" s="9"/>
    </row>
    <row r="25" spans="1:25" x14ac:dyDescent="0.25">
      <c r="D25" s="13" t="s">
        <v>18</v>
      </c>
      <c r="E25" s="13">
        <v>3393</v>
      </c>
      <c r="F25" s="13">
        <v>1253</v>
      </c>
      <c r="G25" s="13">
        <v>651</v>
      </c>
      <c r="H25" s="13">
        <v>1087</v>
      </c>
      <c r="I25" s="13">
        <v>3481</v>
      </c>
      <c r="J25" s="13">
        <v>4966</v>
      </c>
      <c r="K25" s="13">
        <v>12657</v>
      </c>
      <c r="L25" s="13">
        <v>9941</v>
      </c>
      <c r="M25" s="13">
        <v>65692</v>
      </c>
      <c r="N25" s="13">
        <v>1701</v>
      </c>
      <c r="O25" s="13">
        <v>2559</v>
      </c>
      <c r="P25" s="13">
        <v>26295</v>
      </c>
      <c r="Q25" s="13">
        <v>524</v>
      </c>
      <c r="R25" s="13">
        <v>18692</v>
      </c>
      <c r="S25" s="12"/>
      <c r="Y25" s="9"/>
    </row>
    <row r="26" spans="1:25" x14ac:dyDescent="0.25">
      <c r="S26" s="12"/>
      <c r="Y26" s="9"/>
    </row>
    <row r="27" spans="1:25" x14ac:dyDescent="0.25">
      <c r="A27" s="10">
        <v>21</v>
      </c>
      <c r="B27" s="10">
        <v>9</v>
      </c>
      <c r="C27" s="10">
        <v>740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7.0000000000000007E-2</v>
      </c>
      <c r="N27">
        <v>0</v>
      </c>
      <c r="O27">
        <v>0</v>
      </c>
      <c r="P27">
        <v>4.08163265306122E-2</v>
      </c>
      <c r="Q27">
        <v>0</v>
      </c>
      <c r="R27">
        <v>0</v>
      </c>
      <c r="S27" s="12"/>
      <c r="T27">
        <f t="shared" ref="T27:T36" si="2">INDEX(E27:R27,MATCH(MAX(E8:R8),E8:R8,0))</f>
        <v>7.0000000000000007E-2</v>
      </c>
      <c r="U27">
        <f t="shared" ref="U27:U36" si="3">INDEX(E$24:R$24,MATCH(MAX(E8:R8),E8:R8,0))</f>
        <v>100</v>
      </c>
      <c r="W27">
        <f t="shared" ref="W27:W36" si="4">T27*U27</f>
        <v>7.0000000000000009</v>
      </c>
      <c r="Y27" s="9"/>
    </row>
    <row r="28" spans="1:25" x14ac:dyDescent="0.25">
      <c r="A28" s="10">
        <v>125</v>
      </c>
      <c r="B28" s="10">
        <v>2</v>
      </c>
      <c r="C28" s="10">
        <v>1167</v>
      </c>
      <c r="E28">
        <v>0.18181818181818099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2"/>
      <c r="T28">
        <f t="shared" si="2"/>
        <v>0.18181818181818099</v>
      </c>
      <c r="U28">
        <f t="shared" si="3"/>
        <v>11</v>
      </c>
      <c r="W28">
        <f t="shared" si="4"/>
        <v>1.9999999999999909</v>
      </c>
      <c r="Y28" s="9"/>
    </row>
    <row r="29" spans="1:25" x14ac:dyDescent="0.25">
      <c r="A29" s="10">
        <v>353</v>
      </c>
      <c r="B29" s="10">
        <v>2</v>
      </c>
      <c r="C29" s="10">
        <v>353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0.01</v>
      </c>
      <c r="N29">
        <v>0.16666666666666599</v>
      </c>
      <c r="O29">
        <v>0</v>
      </c>
      <c r="P29">
        <v>0</v>
      </c>
      <c r="Q29">
        <v>0</v>
      </c>
      <c r="R29">
        <v>0</v>
      </c>
      <c r="S29" s="12"/>
      <c r="T29">
        <f t="shared" si="2"/>
        <v>0.16666666666666599</v>
      </c>
      <c r="U29">
        <f t="shared" si="3"/>
        <v>6</v>
      </c>
      <c r="W29">
        <f t="shared" si="4"/>
        <v>0.999999999999996</v>
      </c>
      <c r="Y29" s="9"/>
    </row>
    <row r="30" spans="1:25" x14ac:dyDescent="0.25">
      <c r="A30" s="10">
        <v>231</v>
      </c>
      <c r="B30" s="10">
        <v>7</v>
      </c>
      <c r="C30" s="10">
        <v>3802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2.9850746268656699E-2</v>
      </c>
      <c r="L30">
        <v>3.125E-2</v>
      </c>
      <c r="M30">
        <v>0</v>
      </c>
      <c r="N30">
        <v>0</v>
      </c>
      <c r="O30">
        <v>0</v>
      </c>
      <c r="P30">
        <v>6.1224489795918297E-2</v>
      </c>
      <c r="Q30">
        <v>0</v>
      </c>
      <c r="R30">
        <v>2.0833333333333301E-2</v>
      </c>
      <c r="S30" s="12"/>
      <c r="T30">
        <f t="shared" si="2"/>
        <v>6.1224489795918297E-2</v>
      </c>
      <c r="U30">
        <f t="shared" si="3"/>
        <v>49</v>
      </c>
      <c r="W30">
        <f t="shared" si="4"/>
        <v>2.9999999999999964</v>
      </c>
      <c r="Y30" s="9"/>
    </row>
    <row r="31" spans="1:25" x14ac:dyDescent="0.25">
      <c r="A31" s="10">
        <v>80</v>
      </c>
      <c r="B31" s="10">
        <v>292</v>
      </c>
      <c r="C31" s="10">
        <v>122476</v>
      </c>
      <c r="E31">
        <v>0.81818181818181801</v>
      </c>
      <c r="F31">
        <v>1</v>
      </c>
      <c r="G31">
        <v>1</v>
      </c>
      <c r="H31">
        <v>0.75</v>
      </c>
      <c r="I31">
        <v>1</v>
      </c>
      <c r="J31">
        <v>0.42857142857142799</v>
      </c>
      <c r="K31">
        <v>0.79104477611940205</v>
      </c>
      <c r="L31">
        <v>0.9375</v>
      </c>
      <c r="M31">
        <v>0.83</v>
      </c>
      <c r="N31">
        <v>0.83333333333333304</v>
      </c>
      <c r="O31">
        <v>1</v>
      </c>
      <c r="P31">
        <v>0.83673469387755095</v>
      </c>
      <c r="Q31">
        <v>1</v>
      </c>
      <c r="R31">
        <v>0.89583333333333304</v>
      </c>
      <c r="S31" s="12"/>
      <c r="T31">
        <f t="shared" si="2"/>
        <v>0.83</v>
      </c>
      <c r="U31">
        <f t="shared" si="3"/>
        <v>100</v>
      </c>
      <c r="W31">
        <f t="shared" si="4"/>
        <v>83</v>
      </c>
      <c r="Y31" s="9"/>
    </row>
    <row r="32" spans="1:25" x14ac:dyDescent="0.25">
      <c r="A32" s="10">
        <v>53</v>
      </c>
      <c r="B32" s="10">
        <v>2</v>
      </c>
      <c r="C32" s="10">
        <v>1063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1.4925373134328301E-2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2.0833333333333301E-2</v>
      </c>
      <c r="S32" s="12"/>
      <c r="T32">
        <f t="shared" si="2"/>
        <v>2.0833333333333301E-2</v>
      </c>
      <c r="U32">
        <f t="shared" si="3"/>
        <v>48</v>
      </c>
      <c r="W32">
        <f t="shared" si="4"/>
        <v>0.99999999999999845</v>
      </c>
      <c r="Y32" s="9"/>
    </row>
    <row r="33" spans="1:27" x14ac:dyDescent="0.25">
      <c r="A33" s="10">
        <v>331</v>
      </c>
      <c r="B33" s="10">
        <v>3</v>
      </c>
      <c r="C33" s="10">
        <v>630</v>
      </c>
      <c r="E33">
        <v>0</v>
      </c>
      <c r="F33">
        <v>0</v>
      </c>
      <c r="G33">
        <v>0</v>
      </c>
      <c r="H33">
        <v>0.25</v>
      </c>
      <c r="I33">
        <v>0</v>
      </c>
      <c r="J33">
        <v>0</v>
      </c>
      <c r="K33">
        <v>0</v>
      </c>
      <c r="L33">
        <v>0</v>
      </c>
      <c r="M33">
        <v>0.01</v>
      </c>
      <c r="N33">
        <v>0</v>
      </c>
      <c r="O33">
        <v>0</v>
      </c>
      <c r="P33">
        <v>0</v>
      </c>
      <c r="Q33">
        <v>0</v>
      </c>
      <c r="R33">
        <v>2.0833333333333301E-2</v>
      </c>
      <c r="S33" s="12"/>
      <c r="T33">
        <f t="shared" si="2"/>
        <v>0.25</v>
      </c>
      <c r="U33">
        <f t="shared" si="3"/>
        <v>4</v>
      </c>
      <c r="V33" s="1"/>
      <c r="W33">
        <f t="shared" si="4"/>
        <v>1</v>
      </c>
      <c r="Y33" s="9"/>
    </row>
    <row r="34" spans="1:27" x14ac:dyDescent="0.25">
      <c r="A34" s="10">
        <v>336</v>
      </c>
      <c r="B34" s="10">
        <v>15</v>
      </c>
      <c r="C34" s="10">
        <v>19656</v>
      </c>
      <c r="E34">
        <v>0</v>
      </c>
      <c r="F34">
        <v>0</v>
      </c>
      <c r="G34">
        <v>0</v>
      </c>
      <c r="H34">
        <v>0</v>
      </c>
      <c r="I34">
        <v>0</v>
      </c>
      <c r="J34">
        <v>0.57142857142857095</v>
      </c>
      <c r="K34">
        <v>4.4776119402985003E-2</v>
      </c>
      <c r="L34">
        <v>0</v>
      </c>
      <c r="M34">
        <v>0.04</v>
      </c>
      <c r="N34">
        <v>0</v>
      </c>
      <c r="O34">
        <v>0</v>
      </c>
      <c r="P34">
        <v>6.1224489795918297E-2</v>
      </c>
      <c r="Q34">
        <v>0</v>
      </c>
      <c r="R34">
        <v>2.0833333333333301E-2</v>
      </c>
      <c r="S34" s="12"/>
      <c r="T34">
        <f t="shared" si="2"/>
        <v>0.57142857142857095</v>
      </c>
      <c r="U34">
        <f t="shared" si="3"/>
        <v>7</v>
      </c>
      <c r="W34">
        <f t="shared" si="4"/>
        <v>3.9999999999999964</v>
      </c>
      <c r="Y34" s="9"/>
    </row>
    <row r="35" spans="1:27" x14ac:dyDescent="0.25">
      <c r="A35" s="10">
        <v>284</v>
      </c>
      <c r="B35" s="10">
        <v>10</v>
      </c>
      <c r="C35" s="10">
        <v>1034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0.104477611940298</v>
      </c>
      <c r="L35">
        <v>0</v>
      </c>
      <c r="M35">
        <v>0.03</v>
      </c>
      <c r="N35">
        <v>0</v>
      </c>
      <c r="O35">
        <v>0</v>
      </c>
      <c r="P35">
        <v>0</v>
      </c>
      <c r="Q35">
        <v>0</v>
      </c>
      <c r="R35">
        <v>0</v>
      </c>
      <c r="S35" s="12"/>
      <c r="T35">
        <f t="shared" si="2"/>
        <v>0.104477611940298</v>
      </c>
      <c r="U35">
        <f t="shared" si="3"/>
        <v>67</v>
      </c>
      <c r="W35">
        <f t="shared" si="4"/>
        <v>6.9999999999999662</v>
      </c>
      <c r="X35" s="1"/>
      <c r="Y35" s="9"/>
    </row>
    <row r="36" spans="1:27" x14ac:dyDescent="0.25">
      <c r="A36" s="10">
        <v>155</v>
      </c>
      <c r="B36" s="10">
        <v>4</v>
      </c>
      <c r="C36" s="10">
        <v>1971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1.4925373134328301E-2</v>
      </c>
      <c r="L36">
        <v>3.125E-2</v>
      </c>
      <c r="M36">
        <v>0.01</v>
      </c>
      <c r="N36">
        <v>0</v>
      </c>
      <c r="O36">
        <v>0</v>
      </c>
      <c r="P36">
        <v>0</v>
      </c>
      <c r="Q36">
        <v>0</v>
      </c>
      <c r="R36">
        <v>2.0833333333333301E-2</v>
      </c>
      <c r="S36" s="12"/>
      <c r="T36">
        <f t="shared" si="2"/>
        <v>3.125E-2</v>
      </c>
      <c r="U36">
        <f t="shared" si="3"/>
        <v>32</v>
      </c>
      <c r="W36">
        <f t="shared" si="4"/>
        <v>1</v>
      </c>
      <c r="Y36" s="9"/>
    </row>
    <row r="37" spans="1:27" x14ac:dyDescent="0.25">
      <c r="S37" s="12"/>
      <c r="Y37" s="9"/>
    </row>
    <row r="38" spans="1:27" x14ac:dyDescent="0.25">
      <c r="R38" s="11"/>
      <c r="S38" s="12"/>
      <c r="V38" s="2" t="s">
        <v>6</v>
      </c>
      <c r="W38" s="2">
        <f>SUM(W27:W36)</f>
        <v>109.99999999999996</v>
      </c>
      <c r="Y38" s="9"/>
    </row>
    <row r="39" spans="1:27" x14ac:dyDescent="0.25">
      <c r="S39" s="12"/>
      <c r="Y39" s="9"/>
    </row>
    <row r="40" spans="1:27" x14ac:dyDescent="0.25">
      <c r="R40" s="11"/>
      <c r="S40" s="12"/>
      <c r="V40" s="2" t="s">
        <v>5</v>
      </c>
      <c r="W40" s="2">
        <f>W38/T5</f>
        <v>0.31791907514450857</v>
      </c>
      <c r="Y40" s="9"/>
    </row>
    <row r="41" spans="1:27" x14ac:dyDescent="0.25">
      <c r="A41" s="15" t="s">
        <v>12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9"/>
    </row>
    <row r="42" spans="1:27" x14ac:dyDescent="0.25">
      <c r="R42" s="11"/>
      <c r="S42" s="12"/>
      <c r="Y42" s="9"/>
      <c r="Z42" s="1"/>
      <c r="AA42" s="1"/>
    </row>
    <row r="43" spans="1:27" x14ac:dyDescent="0.25">
      <c r="A43" s="10" t="s">
        <v>9</v>
      </c>
      <c r="B43" s="10" t="s">
        <v>10</v>
      </c>
      <c r="C43" s="10" t="s">
        <v>19</v>
      </c>
      <c r="D43" s="13" t="s">
        <v>13</v>
      </c>
      <c r="E43" s="13">
        <v>125</v>
      </c>
      <c r="F43" s="13">
        <v>301</v>
      </c>
      <c r="G43" s="13">
        <v>305</v>
      </c>
      <c r="H43" s="13">
        <v>331</v>
      </c>
      <c r="I43" s="13">
        <v>218</v>
      </c>
      <c r="J43" s="13">
        <v>336</v>
      </c>
      <c r="K43" s="13">
        <v>284</v>
      </c>
      <c r="L43" s="13">
        <v>155</v>
      </c>
      <c r="M43" s="13">
        <v>21</v>
      </c>
      <c r="N43" s="13">
        <v>353</v>
      </c>
      <c r="O43" s="13">
        <v>172</v>
      </c>
      <c r="P43" s="13">
        <v>231</v>
      </c>
      <c r="Q43" s="13">
        <v>80</v>
      </c>
      <c r="R43" s="13">
        <v>53</v>
      </c>
      <c r="S43" s="12"/>
      <c r="Y43" s="9"/>
    </row>
    <row r="44" spans="1:27" x14ac:dyDescent="0.25">
      <c r="D44" s="13" t="s">
        <v>14</v>
      </c>
      <c r="E44" s="13">
        <v>11</v>
      </c>
      <c r="F44" s="13">
        <v>4</v>
      </c>
      <c r="G44" s="13">
        <v>3</v>
      </c>
      <c r="H44" s="13">
        <v>4</v>
      </c>
      <c r="I44" s="13">
        <v>7</v>
      </c>
      <c r="J44" s="13">
        <v>7</v>
      </c>
      <c r="K44" s="13">
        <v>67</v>
      </c>
      <c r="L44" s="13">
        <v>32</v>
      </c>
      <c r="M44" s="13">
        <v>100</v>
      </c>
      <c r="N44" s="13">
        <v>6</v>
      </c>
      <c r="O44" s="13">
        <v>6</v>
      </c>
      <c r="P44" s="13">
        <v>49</v>
      </c>
      <c r="Q44" s="13">
        <v>2</v>
      </c>
      <c r="R44" s="13">
        <v>48</v>
      </c>
      <c r="S44" s="12"/>
      <c r="T44" s="8" t="s">
        <v>22</v>
      </c>
      <c r="U44" s="8" t="s">
        <v>21</v>
      </c>
      <c r="W44" s="14" t="s">
        <v>23</v>
      </c>
      <c r="Y44" s="9"/>
    </row>
    <row r="45" spans="1:27" x14ac:dyDescent="0.25">
      <c r="D45" s="13" t="s">
        <v>18</v>
      </c>
      <c r="E45" s="13">
        <v>3393</v>
      </c>
      <c r="F45" s="13">
        <v>1253</v>
      </c>
      <c r="G45" s="13">
        <v>651</v>
      </c>
      <c r="H45" s="13">
        <v>1087</v>
      </c>
      <c r="I45" s="13">
        <v>3481</v>
      </c>
      <c r="J45" s="13">
        <v>4966</v>
      </c>
      <c r="K45" s="13">
        <v>12657</v>
      </c>
      <c r="L45" s="13">
        <v>9941</v>
      </c>
      <c r="M45" s="13">
        <v>65692</v>
      </c>
      <c r="N45" s="13">
        <v>1701</v>
      </c>
      <c r="O45" s="13">
        <v>2559</v>
      </c>
      <c r="P45" s="13">
        <v>26295</v>
      </c>
      <c r="Q45" s="13">
        <v>524</v>
      </c>
      <c r="R45" s="13">
        <v>18692</v>
      </c>
      <c r="S45" s="12"/>
      <c r="Y45" s="9"/>
    </row>
    <row r="46" spans="1:27" x14ac:dyDescent="0.25">
      <c r="S46" s="12"/>
      <c r="Y46" s="9"/>
    </row>
    <row r="47" spans="1:27" x14ac:dyDescent="0.25">
      <c r="A47" s="10">
        <v>21</v>
      </c>
      <c r="B47" s="10">
        <v>9</v>
      </c>
      <c r="C47" s="10">
        <v>740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7.8396151738415604E-3</v>
      </c>
      <c r="N47">
        <v>0</v>
      </c>
      <c r="O47">
        <v>0</v>
      </c>
      <c r="P47">
        <v>8.5567598402738095E-3</v>
      </c>
      <c r="Q47">
        <v>0</v>
      </c>
      <c r="R47">
        <v>0</v>
      </c>
      <c r="S47" s="12"/>
      <c r="T47">
        <f t="shared" ref="T47:T56" si="5">INDEX(E47:R47,MATCH(MAX(E8:R8),E8:R8,0))</f>
        <v>7.8396151738415604E-3</v>
      </c>
      <c r="U47">
        <f t="shared" ref="U47:U56" si="6">INDEX(E$45:R$45,MATCH(MAX(E8:R8),E8:R8,0))</f>
        <v>65692</v>
      </c>
      <c r="W47">
        <f t="shared" ref="W47:W56" si="7">T47*U47</f>
        <v>514.99999999999977</v>
      </c>
      <c r="Y47" s="9"/>
    </row>
    <row r="48" spans="1:27" x14ac:dyDescent="0.25">
      <c r="A48" s="10">
        <v>125</v>
      </c>
      <c r="B48" s="10">
        <v>2</v>
      </c>
      <c r="C48" s="10">
        <v>1167</v>
      </c>
      <c r="E48">
        <v>0.34394341290892999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2"/>
      <c r="T48">
        <f t="shared" si="5"/>
        <v>0.34394341290892999</v>
      </c>
      <c r="U48">
        <f t="shared" si="6"/>
        <v>3393</v>
      </c>
      <c r="W48">
        <f t="shared" si="7"/>
        <v>1166.9999999999995</v>
      </c>
      <c r="Y48" s="9"/>
    </row>
    <row r="49" spans="1:25" x14ac:dyDescent="0.25">
      <c r="A49" s="10">
        <v>353</v>
      </c>
      <c r="B49" s="10">
        <v>2</v>
      </c>
      <c r="C49" s="10">
        <v>353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1.5679230347683099E-3</v>
      </c>
      <c r="N49">
        <v>0.146972369194591</v>
      </c>
      <c r="O49">
        <v>0</v>
      </c>
      <c r="P49">
        <v>0</v>
      </c>
      <c r="Q49">
        <v>0</v>
      </c>
      <c r="R49">
        <v>0</v>
      </c>
      <c r="S49" s="12"/>
      <c r="T49">
        <f t="shared" si="5"/>
        <v>0.146972369194591</v>
      </c>
      <c r="U49">
        <f t="shared" si="6"/>
        <v>1701</v>
      </c>
      <c r="W49">
        <f t="shared" si="7"/>
        <v>249.99999999999929</v>
      </c>
      <c r="Y49" s="9"/>
    </row>
    <row r="50" spans="1:25" x14ac:dyDescent="0.25">
      <c r="A50" s="10">
        <v>231</v>
      </c>
      <c r="B50" s="10">
        <v>7</v>
      </c>
      <c r="C50" s="10">
        <v>3802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7.3477127281346196E-3</v>
      </c>
      <c r="L50">
        <v>1.58937732622472E-2</v>
      </c>
      <c r="M50">
        <v>0</v>
      </c>
      <c r="N50">
        <v>0</v>
      </c>
      <c r="O50">
        <v>0</v>
      </c>
      <c r="P50">
        <v>0.128389427647841</v>
      </c>
      <c r="Q50">
        <v>0</v>
      </c>
      <c r="R50">
        <v>9.3622940295313498E-3</v>
      </c>
      <c r="S50" s="12"/>
      <c r="T50">
        <f t="shared" si="5"/>
        <v>0.128389427647841</v>
      </c>
      <c r="U50">
        <f t="shared" si="6"/>
        <v>26295</v>
      </c>
      <c r="W50">
        <f t="shared" si="7"/>
        <v>3375.9999999999791</v>
      </c>
      <c r="Y50" s="9"/>
    </row>
    <row r="51" spans="1:25" x14ac:dyDescent="0.25">
      <c r="A51" s="10">
        <v>80</v>
      </c>
      <c r="B51" s="10">
        <v>292</v>
      </c>
      <c r="C51" s="10">
        <v>122476</v>
      </c>
      <c r="E51">
        <v>0.65605658709106895</v>
      </c>
      <c r="F51">
        <v>1</v>
      </c>
      <c r="G51">
        <v>1</v>
      </c>
      <c r="H51">
        <v>0.95952161913523404</v>
      </c>
      <c r="I51">
        <v>1</v>
      </c>
      <c r="J51">
        <v>0.91522351993556095</v>
      </c>
      <c r="K51">
        <v>0.90669194911906403</v>
      </c>
      <c r="L51">
        <v>0.96962076249874196</v>
      </c>
      <c r="M51">
        <v>0.69128661024173399</v>
      </c>
      <c r="N51">
        <v>0.853027630805408</v>
      </c>
      <c r="O51">
        <v>1</v>
      </c>
      <c r="P51">
        <v>0.80832857957786597</v>
      </c>
      <c r="Q51">
        <v>1</v>
      </c>
      <c r="R51">
        <v>0.90739353734217798</v>
      </c>
      <c r="S51" s="12"/>
      <c r="T51">
        <f t="shared" si="5"/>
        <v>0.69128661024173399</v>
      </c>
      <c r="U51">
        <f t="shared" si="6"/>
        <v>65692</v>
      </c>
      <c r="W51">
        <f t="shared" si="7"/>
        <v>45411.999999999993</v>
      </c>
      <c r="Y51" s="9"/>
    </row>
    <row r="52" spans="1:25" x14ac:dyDescent="0.25">
      <c r="A52" s="10">
        <v>53</v>
      </c>
      <c r="B52" s="10">
        <v>2</v>
      </c>
      <c r="C52" s="10">
        <v>1063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5.5305364620368098E-3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5.3124331264712103E-2</v>
      </c>
      <c r="S52" s="12"/>
      <c r="T52">
        <f t="shared" si="5"/>
        <v>5.3124331264712103E-2</v>
      </c>
      <c r="U52">
        <f t="shared" si="6"/>
        <v>18692</v>
      </c>
      <c r="W52">
        <f t="shared" si="7"/>
        <v>992.99999999999864</v>
      </c>
      <c r="Y52" s="9"/>
    </row>
    <row r="53" spans="1:25" x14ac:dyDescent="0.25">
      <c r="A53" s="10">
        <v>331</v>
      </c>
      <c r="B53" s="10">
        <v>3</v>
      </c>
      <c r="C53" s="10">
        <v>630</v>
      </c>
      <c r="E53">
        <v>0</v>
      </c>
      <c r="F53">
        <v>0</v>
      </c>
      <c r="G53">
        <v>0</v>
      </c>
      <c r="H53">
        <v>4.0478380864765399E-2</v>
      </c>
      <c r="I53">
        <v>0</v>
      </c>
      <c r="J53">
        <v>0</v>
      </c>
      <c r="K53">
        <v>0</v>
      </c>
      <c r="L53">
        <v>0</v>
      </c>
      <c r="M53">
        <v>7.3829385617731197E-3</v>
      </c>
      <c r="N53">
        <v>0</v>
      </c>
      <c r="O53">
        <v>0</v>
      </c>
      <c r="P53">
        <v>0</v>
      </c>
      <c r="Q53">
        <v>0</v>
      </c>
      <c r="R53">
        <v>5.4033811256152297E-3</v>
      </c>
      <c r="S53" s="12"/>
      <c r="T53">
        <f t="shared" si="5"/>
        <v>4.0478380864765399E-2</v>
      </c>
      <c r="U53">
        <f t="shared" si="6"/>
        <v>1087</v>
      </c>
      <c r="W53">
        <f t="shared" si="7"/>
        <v>43.999999999999986</v>
      </c>
      <c r="Y53" s="9"/>
    </row>
    <row r="54" spans="1:25" x14ac:dyDescent="0.25">
      <c r="A54" s="10">
        <v>336</v>
      </c>
      <c r="B54" s="10">
        <v>15</v>
      </c>
      <c r="C54" s="10">
        <v>19656</v>
      </c>
      <c r="E54">
        <v>0</v>
      </c>
      <c r="F54">
        <v>0</v>
      </c>
      <c r="G54">
        <v>0</v>
      </c>
      <c r="H54">
        <v>0</v>
      </c>
      <c r="I54">
        <v>0</v>
      </c>
      <c r="J54">
        <v>8.4776480064438095E-2</v>
      </c>
      <c r="K54">
        <v>2.6783598009006801E-2</v>
      </c>
      <c r="L54">
        <v>0</v>
      </c>
      <c r="M54">
        <v>0.26103635145831999</v>
      </c>
      <c r="N54">
        <v>0</v>
      </c>
      <c r="O54">
        <v>0</v>
      </c>
      <c r="P54">
        <v>5.4725232934017799E-2</v>
      </c>
      <c r="Q54">
        <v>0</v>
      </c>
      <c r="R54">
        <v>1.6531136315000999E-2</v>
      </c>
      <c r="S54" s="12"/>
      <c r="T54">
        <f t="shared" si="5"/>
        <v>8.4776480064438095E-2</v>
      </c>
      <c r="U54">
        <f t="shared" si="6"/>
        <v>4966</v>
      </c>
      <c r="W54">
        <f t="shared" si="7"/>
        <v>420.9999999999996</v>
      </c>
      <c r="Y54" s="9"/>
    </row>
    <row r="55" spans="1:25" x14ac:dyDescent="0.25">
      <c r="A55" s="10">
        <v>284</v>
      </c>
      <c r="B55" s="10">
        <v>10</v>
      </c>
      <c r="C55" s="10">
        <v>1034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4.3770245713834199E-2</v>
      </c>
      <c r="L55">
        <v>0</v>
      </c>
      <c r="M55">
        <v>7.30682579309505E-3</v>
      </c>
      <c r="N55">
        <v>0</v>
      </c>
      <c r="O55">
        <v>0</v>
      </c>
      <c r="P55">
        <v>0</v>
      </c>
      <c r="Q55">
        <v>0</v>
      </c>
      <c r="R55">
        <v>0</v>
      </c>
      <c r="S55" s="12"/>
      <c r="T55">
        <f t="shared" si="5"/>
        <v>4.3770245713834199E-2</v>
      </c>
      <c r="U55">
        <f t="shared" si="6"/>
        <v>12657</v>
      </c>
      <c r="W55">
        <f t="shared" si="7"/>
        <v>553.99999999999943</v>
      </c>
      <c r="Y55" s="9"/>
    </row>
    <row r="56" spans="1:25" x14ac:dyDescent="0.25">
      <c r="A56" s="10">
        <v>155</v>
      </c>
      <c r="B56" s="10">
        <v>4</v>
      </c>
      <c r="C56" s="10">
        <v>1971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9.8759579679228802E-3</v>
      </c>
      <c r="L56">
        <v>1.44854642390101E-2</v>
      </c>
      <c r="M56">
        <v>2.35797357364671E-2</v>
      </c>
      <c r="N56">
        <v>0</v>
      </c>
      <c r="O56">
        <v>0</v>
      </c>
      <c r="P56">
        <v>0</v>
      </c>
      <c r="Q56">
        <v>0</v>
      </c>
      <c r="R56">
        <v>8.1853199229616896E-3</v>
      </c>
      <c r="S56" s="12"/>
      <c r="T56">
        <f t="shared" si="5"/>
        <v>1.44854642390101E-2</v>
      </c>
      <c r="U56">
        <f t="shared" si="6"/>
        <v>9941</v>
      </c>
      <c r="W56">
        <f t="shared" si="7"/>
        <v>143.9999999999994</v>
      </c>
      <c r="Y56" s="9"/>
    </row>
    <row r="57" spans="1:25" x14ac:dyDescent="0.25">
      <c r="S57" s="12"/>
      <c r="Y57" s="9"/>
    </row>
    <row r="58" spans="1:25" x14ac:dyDescent="0.25">
      <c r="R58" s="11"/>
      <c r="S58" s="12"/>
      <c r="V58" s="2" t="s">
        <v>25</v>
      </c>
      <c r="W58" s="2">
        <f>SUM(W47:W56)</f>
        <v>52875.999999999971</v>
      </c>
      <c r="Y58" s="9"/>
    </row>
    <row r="59" spans="1:25" x14ac:dyDescent="0.25">
      <c r="R59" s="11"/>
      <c r="S59" s="12"/>
      <c r="Y59" s="9"/>
    </row>
    <row r="60" spans="1:25" x14ac:dyDescent="0.25">
      <c r="R60" s="11"/>
      <c r="S60" s="12"/>
      <c r="V60" s="2" t="s">
        <v>20</v>
      </c>
      <c r="W60" s="2">
        <f>W58/U5</f>
        <v>0.34583889281322744</v>
      </c>
      <c r="Y60" s="9"/>
    </row>
    <row r="61" spans="1:25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70" spans="18:18" x14ac:dyDescent="0.25">
      <c r="R70" t="s">
        <v>1</v>
      </c>
    </row>
    <row r="71" spans="18:18" x14ac:dyDescent="0.25">
      <c r="R71" t="s">
        <v>1</v>
      </c>
    </row>
    <row r="72" spans="18:18" x14ac:dyDescent="0.25">
      <c r="R72" t="s">
        <v>1</v>
      </c>
    </row>
    <row r="73" spans="18:18" x14ac:dyDescent="0.25">
      <c r="R73" t="s">
        <v>1</v>
      </c>
    </row>
    <row r="74" spans="18:18" x14ac:dyDescent="0.25">
      <c r="R74" t="s">
        <v>1</v>
      </c>
    </row>
    <row r="75" spans="18:18" x14ac:dyDescent="0.25">
      <c r="R75" t="s">
        <v>1</v>
      </c>
    </row>
    <row r="76" spans="18:18" x14ac:dyDescent="0.25">
      <c r="R76" t="s">
        <v>1</v>
      </c>
    </row>
    <row r="77" spans="18:18" x14ac:dyDescent="0.25">
      <c r="R77" t="s">
        <v>1</v>
      </c>
    </row>
    <row r="78" spans="18:18" x14ac:dyDescent="0.25">
      <c r="R78" t="s">
        <v>1</v>
      </c>
    </row>
    <row r="79" spans="18:18" x14ac:dyDescent="0.25">
      <c r="R79" t="s">
        <v>1</v>
      </c>
    </row>
  </sheetData>
  <mergeCells count="4">
    <mergeCell ref="A2:X2"/>
    <mergeCell ref="A21:X21"/>
    <mergeCell ref="A1:Y1"/>
    <mergeCell ref="A41:X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bash_1_0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or10n</cp:lastModifiedBy>
  <dcterms:created xsi:type="dcterms:W3CDTF">2016-05-13T17:43:32Z</dcterms:created>
  <dcterms:modified xsi:type="dcterms:W3CDTF">2016-05-14T15:03:49Z</dcterms:modified>
</cp:coreProperties>
</file>