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ifer.stipe\Class_Projects\Project_3\AI_Project_3\"/>
    </mc:Choice>
  </mc:AlternateContent>
  <xr:revisionPtr revIDLastSave="0" documentId="13_ncr:1_{DF20FE2E-15C0-484A-9F68-E8C2A111821C}" xr6:coauthVersionLast="47" xr6:coauthVersionMax="47" xr10:uidLastSave="{00000000-0000-0000-0000-000000000000}"/>
  <bookViews>
    <workbookView xWindow="45972" yWindow="1452" windowWidth="23256" windowHeight="13896" xr2:uid="{B842DE08-42B1-4917-A607-B77F56DF4E13}"/>
  </bookViews>
  <sheets>
    <sheet name="LR, RF, XG" sheetId="1" r:id="rId1"/>
    <sheet name="LSTM #1" sheetId="3" r:id="rId2"/>
    <sheet name="LSTM #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3" i="2" l="1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B263" i="2"/>
  <c r="B262" i="2" s="1"/>
  <c r="B282" i="2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E34" i="3"/>
  <c r="G34" i="3" s="1"/>
  <c r="F34" i="3"/>
  <c r="G42" i="3"/>
  <c r="F43" i="3"/>
  <c r="F46" i="3"/>
  <c r="G46" i="3"/>
  <c r="F49" i="3"/>
  <c r="G49" i="3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G43" i="3" s="1"/>
  <c r="E44" i="3"/>
  <c r="F44" i="3" s="1"/>
  <c r="E45" i="3"/>
  <c r="F45" i="3" s="1"/>
  <c r="E46" i="3"/>
  <c r="E47" i="3"/>
  <c r="F47" i="3" s="1"/>
  <c r="E48" i="3"/>
  <c r="F48" i="3" s="1"/>
  <c r="E49" i="3"/>
  <c r="H22" i="1"/>
  <c r="I22" i="1"/>
  <c r="H23" i="1"/>
  <c r="I23" i="1"/>
  <c r="H24" i="1"/>
  <c r="I24" i="1"/>
  <c r="H25" i="1"/>
  <c r="I25" i="1"/>
  <c r="C22" i="1"/>
  <c r="D22" i="1"/>
  <c r="C23" i="1"/>
  <c r="D23" i="1"/>
  <c r="C24" i="1"/>
  <c r="D24" i="1"/>
  <c r="C25" i="1"/>
  <c r="D25" i="1"/>
  <c r="F50" i="3" l="1"/>
  <c r="G48" i="3"/>
  <c r="G47" i="3"/>
  <c r="G45" i="3"/>
  <c r="E284" i="2"/>
  <c r="F284" i="2"/>
  <c r="F285" i="2" s="1"/>
  <c r="B246" i="2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55" i="2"/>
  <c r="B254" i="2" s="1"/>
  <c r="B251" i="2"/>
  <c r="B250" i="2" s="1"/>
  <c r="B261" i="2"/>
  <c r="B260" i="2" s="1"/>
  <c r="B259" i="2"/>
  <c r="B258" i="2" s="1"/>
  <c r="B257" i="2"/>
  <c r="B256" i="2" s="1"/>
  <c r="B253" i="2"/>
  <c r="B252" i="2" s="1"/>
  <c r="B249" i="2"/>
  <c r="B248" i="2" s="1"/>
  <c r="G41" i="3"/>
  <c r="G40" i="3"/>
  <c r="G39" i="3"/>
  <c r="G38" i="3"/>
  <c r="G37" i="3"/>
  <c r="G36" i="3"/>
  <c r="G35" i="3"/>
  <c r="G44" i="3"/>
  <c r="N37" i="1"/>
  <c r="M37" i="1"/>
  <c r="I37" i="1"/>
  <c r="H37" i="1"/>
  <c r="D37" i="1"/>
  <c r="C37" i="1"/>
  <c r="N36" i="1"/>
  <c r="M36" i="1"/>
  <c r="I36" i="1"/>
  <c r="H36" i="1"/>
  <c r="D36" i="1"/>
  <c r="C36" i="1"/>
  <c r="N35" i="1"/>
  <c r="M35" i="1"/>
  <c r="I35" i="1"/>
  <c r="H35" i="1"/>
  <c r="D35" i="1"/>
  <c r="C35" i="1"/>
  <c r="N34" i="1"/>
  <c r="M34" i="1"/>
  <c r="I34" i="1"/>
  <c r="H34" i="1"/>
  <c r="D34" i="1"/>
  <c r="C34" i="1"/>
  <c r="N33" i="1"/>
  <c r="M33" i="1"/>
  <c r="I33" i="1"/>
  <c r="H33" i="1"/>
  <c r="D33" i="1"/>
  <c r="C33" i="1"/>
  <c r="N32" i="1"/>
  <c r="M32" i="1"/>
  <c r="I32" i="1"/>
  <c r="H32" i="1"/>
  <c r="D32" i="1"/>
  <c r="C32" i="1"/>
  <c r="N31" i="1"/>
  <c r="M31" i="1"/>
  <c r="I31" i="1"/>
  <c r="H31" i="1"/>
  <c r="D31" i="1"/>
  <c r="C31" i="1"/>
  <c r="N30" i="1"/>
  <c r="M30" i="1"/>
  <c r="I30" i="1"/>
  <c r="H30" i="1"/>
  <c r="D30" i="1"/>
  <c r="C30" i="1"/>
  <c r="N29" i="1"/>
  <c r="M29" i="1"/>
  <c r="I29" i="1"/>
  <c r="H29" i="1"/>
  <c r="D29" i="1"/>
  <c r="C29" i="1"/>
  <c r="N28" i="1"/>
  <c r="M28" i="1"/>
  <c r="I28" i="1"/>
  <c r="H28" i="1"/>
  <c r="D28" i="1"/>
  <c r="C28" i="1"/>
  <c r="N27" i="1"/>
  <c r="M27" i="1"/>
  <c r="I27" i="1"/>
  <c r="H27" i="1"/>
  <c r="D27" i="1"/>
  <c r="C27" i="1"/>
  <c r="N26" i="1"/>
  <c r="M26" i="1"/>
  <c r="I26" i="1"/>
  <c r="H26" i="1"/>
  <c r="H38" i="1" s="1"/>
  <c r="D26" i="1"/>
  <c r="D38" i="1" s="1"/>
  <c r="C26" i="1"/>
  <c r="C38" i="1" s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D5" i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  <c r="N38" i="1" l="1"/>
  <c r="N39" i="1" s="1"/>
  <c r="D39" i="1"/>
  <c r="G50" i="3"/>
  <c r="G51" i="3"/>
  <c r="I38" i="1"/>
  <c r="I39" i="1" s="1"/>
</calcChain>
</file>

<file path=xl/sharedStrings.xml><?xml version="1.0" encoding="utf-8"?>
<sst xmlns="http://schemas.openxmlformats.org/spreadsheetml/2006/main" count="133" uniqueCount="95">
  <si>
    <t>Actual</t>
  </si>
  <si>
    <t>Predicted</t>
  </si>
  <si>
    <t>Abs Diff</t>
  </si>
  <si>
    <t>% Diff</t>
  </si>
  <si>
    <t>12-Week Predictions</t>
  </si>
  <si>
    <t>16-Week Predictions</t>
  </si>
  <si>
    <t>Max</t>
  </si>
  <si>
    <t>Min</t>
  </si>
  <si>
    <t>1 65.17761 1</t>
  </si>
  <si>
    <t xml:space="preserve"> 1 546.57404 1</t>
  </si>
  <si>
    <t xml:space="preserve"> 1 479.62314 1</t>
  </si>
  <si>
    <t xml:space="preserve"> 1 136.45175 1</t>
  </si>
  <si>
    <t xml:space="preserve"> 1-402.82678 1</t>
  </si>
  <si>
    <t xml:space="preserve"> 1 -14.997416 1</t>
  </si>
  <si>
    <t xml:space="preserve"> 1 -94.129326 1</t>
  </si>
  <si>
    <t xml:space="preserve"> 1-473.72083 1</t>
  </si>
  <si>
    <t xml:space="preserve"> 1 154.22272 1</t>
  </si>
  <si>
    <t xml:space="preserve"> 1-511.53955 1</t>
  </si>
  <si>
    <t xml:space="preserve"> 1 507.49326 1</t>
  </si>
  <si>
    <t xml:space="preserve"> 1 718.1812 1</t>
  </si>
  <si>
    <t xml:space="preserve"> 1 5.53162961</t>
  </si>
  <si>
    <t xml:space="preserve"> 1 273.48038 1</t>
  </si>
  <si>
    <t xml:space="preserve"> 1 35.041992 1</t>
  </si>
  <si>
    <t xml:space="preserve"> 1-175.92838 1</t>
  </si>
  <si>
    <t xml:space="preserve"> 1-426.05743 1</t>
  </si>
  <si>
    <t xml:space="preserve"> 1-112.62002 1</t>
  </si>
  <si>
    <t xml:space="preserve"> 1-376.60785 1</t>
  </si>
  <si>
    <t xml:space="preserve"> 1-460.78687 1</t>
  </si>
  <si>
    <t xml:space="preserve"> 1-353.90735 1</t>
  </si>
  <si>
    <t xml:space="preserve"> 1 413.495 1</t>
  </si>
  <si>
    <t>65.17761 1</t>
  </si>
  <si>
    <t>546.57404 1</t>
  </si>
  <si>
    <t>479.62314 1</t>
  </si>
  <si>
    <t>136.45175 1</t>
  </si>
  <si>
    <t xml:space="preserve"> -14.997416 1</t>
  </si>
  <si>
    <t xml:space="preserve"> -94.129326 1</t>
  </si>
  <si>
    <t>154.22272 1</t>
  </si>
  <si>
    <t>507.49326 1</t>
  </si>
  <si>
    <t>718.1812 1</t>
  </si>
  <si>
    <t>273.48038 1</t>
  </si>
  <si>
    <t>35.041992 1</t>
  </si>
  <si>
    <t>413.495 1</t>
  </si>
  <si>
    <t>LSTM Prediction</t>
  </si>
  <si>
    <t>Original Diff</t>
  </si>
  <si>
    <t>Actual Sales</t>
  </si>
  <si>
    <t>Predicted absolte values</t>
  </si>
  <si>
    <t>[[8249.373184204102</t>
  </si>
  <si>
    <t xml:space="preserve">  8042.5244727134705]</t>
  </si>
  <si>
    <t xml:space="preserve"> [8036.9259395599365</t>
  </si>
  <si>
    <t xml:space="preserve">  7767.289910554886]</t>
  </si>
  <si>
    <t xml:space="preserve"> [7988.569198608398</t>
  </si>
  <si>
    <t xml:space="preserve">  7838.57723647356]</t>
  </si>
  <si>
    <t xml:space="preserve"> [8318.050903320312</t>
  </si>
  <si>
    <t xml:space="preserve">  8536.803789138794]</t>
  </si>
  <si>
    <t xml:space="preserve"> [7665.007055282593</t>
  </si>
  <si>
    <t xml:space="preserve">  7388.687267780304]</t>
  </si>
  <si>
    <t xml:space="preserve"> [7972.480348587036</t>
  </si>
  <si>
    <t xml:space="preserve">  7726.532787322998]</t>
  </si>
  <si>
    <t xml:space="preserve"> [7377.748985290527</t>
  </si>
  <si>
    <t xml:space="preserve">  7173.996094465256]</t>
  </si>
  <si>
    <t xml:space="preserve"> [7175.165107727051</t>
  </si>
  <si>
    <t xml:space="preserve">  6966.331558227539]</t>
  </si>
  <si>
    <t xml:space="preserve"> [7024.204921722412</t>
  </si>
  <si>
    <t xml:space="preserve">  6691.39196395874]</t>
  </si>
  <si>
    <t xml:space="preserve"> [6862.106580734253</t>
  </si>
  <si>
    <t xml:space="preserve">  6591.170779466629]</t>
  </si>
  <si>
    <t xml:space="preserve"> [7902.208744049072</t>
  </si>
  <si>
    <t xml:space="preserve">  7658.330370903015]</t>
  </si>
  <si>
    <t xml:space="preserve"> [7563.067695617676</t>
  </si>
  <si>
    <t xml:space="preserve">  7358.684153079987]</t>
  </si>
  <si>
    <t xml:space="preserve"> [7490.372087478638</t>
  </si>
  <si>
    <t xml:space="preserve">  7245.433078289032]</t>
  </si>
  <si>
    <t xml:space="preserve"> [7684.480348587036</t>
  </si>
  <si>
    <t xml:space="preserve">  7438.532787322998]</t>
  </si>
  <si>
    <t xml:space="preserve"> [7997.983459472656</t>
  </si>
  <si>
    <t xml:space="preserve">  7753.637528419495]</t>
  </si>
  <si>
    <t>Avg</t>
  </si>
  <si>
    <t>ITERATIONS</t>
  </si>
  <si>
    <t>Weeks of prediction</t>
  </si>
  <si>
    <t>Layers</t>
  </si>
  <si>
    <t>Train RSME</t>
  </si>
  <si>
    <t>Test RSME</t>
  </si>
  <si>
    <t>Selected model - as slightly lower Test RSME compared to the best at 4 weeks was worth it to get 12 additionl weeks of prediction.</t>
  </si>
  <si>
    <t>Linear Regression</t>
  </si>
  <si>
    <t>Random Forest</t>
  </si>
  <si>
    <t>XG Boost</t>
  </si>
  <si>
    <t>12-Week Predict</t>
  </si>
  <si>
    <t>16-Week Prediction</t>
  </si>
  <si>
    <t>R2 Scores</t>
  </si>
  <si>
    <t>6 Year Xboost R2 - .731</t>
  </si>
  <si>
    <t>6 Year Random Forest MAE-  R2 - .966</t>
  </si>
  <si>
    <t>6 Year Linear Regression - R2 - 90.6</t>
  </si>
  <si>
    <t>6 Year Random Forest MAE-  .8937</t>
  </si>
  <si>
    <t>6 Year Linear Regression  - .853</t>
  </si>
  <si>
    <t>6 Year Xboost ME  - .6729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</si>
</sst>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</font>
    <font>
      <sz val="10"/>
      <name val="Consolas"/>
      <family val="3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" fontId="0" fillId="0" borderId="0" xfId="0" applyNumberFormat="1"/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4" fontId="0" fillId="0" borderId="0" xfId="0" applyNumberFormat="1"/>
    <xf numFmtId="164" fontId="3" fillId="0" borderId="2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1" applyNumberFormat="1" applyFont="1"/>
    <xf numFmtId="2" fontId="4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Linear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'LR, RF, XG'!$A$21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'LR, RF, XG'!$A$22:$A$37</c:f>
              <c:numCache>
                <c:formatCode>_(* #,##0_);_(* \(#,##0\);_(* "-"??_);_(@_)</c:formatCode>
                <c:ptCount val="16"/>
                <c:pt idx="0">
                  <c:v>7924</c:v>
                </c:pt>
                <c:pt idx="1">
                  <c:v>7690</c:v>
                </c:pt>
                <c:pt idx="2">
                  <c:v>7957</c:v>
                </c:pt>
                <c:pt idx="3">
                  <c:v>7298</c:v>
                </c:pt>
                <c:pt idx="4">
                  <c:v>7101</c:v>
                </c:pt>
                <c:pt idx="5">
                  <c:v>7071</c:v>
                </c:pt>
                <c:pt idx="6">
                  <c:v>6884</c:v>
                </c:pt>
                <c:pt idx="7">
                  <c:v>7881</c:v>
                </c:pt>
                <c:pt idx="8">
                  <c:v>7484</c:v>
                </c:pt>
                <c:pt idx="9">
                  <c:v>7472</c:v>
                </c:pt>
                <c:pt idx="10">
                  <c:v>7669</c:v>
                </c:pt>
                <c:pt idx="11">
                  <c:v>7978</c:v>
                </c:pt>
                <c:pt idx="12">
                  <c:v>7683</c:v>
                </c:pt>
                <c:pt idx="13">
                  <c:v>7618</c:v>
                </c:pt>
                <c:pt idx="14">
                  <c:v>7508</c:v>
                </c:pt>
                <c:pt idx="15">
                  <c:v>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3-4199-9BC3-9CB3B1A0841F}"/>
            </c:ext>
          </c:extLst>
        </c:ser>
        <c:ser>
          <c:idx val="1"/>
          <c:order val="1"/>
          <c:tx>
            <c:strRef>
              <c:f>'LR, RF, XG'!$B$21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'LR, RF, XG'!$B$22:$B$37</c:f>
              <c:numCache>
                <c:formatCode>0</c:formatCode>
                <c:ptCount val="16"/>
                <c:pt idx="0">
                  <c:v>7817.59</c:v>
                </c:pt>
                <c:pt idx="1">
                  <c:v>7745.22</c:v>
                </c:pt>
                <c:pt idx="2">
                  <c:v>7852.73</c:v>
                </c:pt>
                <c:pt idx="3">
                  <c:v>7180.52</c:v>
                </c:pt>
                <c:pt idx="4">
                  <c:v>6937.59</c:v>
                </c:pt>
                <c:pt idx="5">
                  <c:v>7082.79</c:v>
                </c:pt>
                <c:pt idx="6">
                  <c:v>6838.22</c:v>
                </c:pt>
                <c:pt idx="7">
                  <c:v>7772.07</c:v>
                </c:pt>
                <c:pt idx="8">
                  <c:v>7236.21</c:v>
                </c:pt>
                <c:pt idx="9">
                  <c:v>7391.22</c:v>
                </c:pt>
                <c:pt idx="10">
                  <c:v>7687.6</c:v>
                </c:pt>
                <c:pt idx="11">
                  <c:v>7961.23</c:v>
                </c:pt>
                <c:pt idx="12">
                  <c:v>7593.42</c:v>
                </c:pt>
                <c:pt idx="13">
                  <c:v>7486.63</c:v>
                </c:pt>
                <c:pt idx="14">
                  <c:v>7507.94</c:v>
                </c:pt>
                <c:pt idx="15">
                  <c:v>7857.82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3-4199-9BC3-9CB3B1A08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284544"/>
        <c:axId val="1023288384"/>
      </c:lineChart>
      <c:catAx>
        <c:axId val="102328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88384"/>
        <c:crosses val="autoZero"/>
        <c:auto val="1"/>
        <c:lblAlgn val="ctr"/>
        <c:lblOffset val="100"/>
        <c:noMultiLvlLbl val="0"/>
      </c:catAx>
      <c:valAx>
        <c:axId val="1023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 Forest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'LR, RF, XG'!$F$21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'LR, RF, XG'!$F$22:$F$37</c:f>
              <c:numCache>
                <c:formatCode>_(* #,##0_);_(* \(#,##0\);_(* "-"??_);_(@_)</c:formatCode>
                <c:ptCount val="16"/>
                <c:pt idx="0">
                  <c:v>7924</c:v>
                </c:pt>
                <c:pt idx="1">
                  <c:v>7690</c:v>
                </c:pt>
                <c:pt idx="2">
                  <c:v>7957</c:v>
                </c:pt>
                <c:pt idx="3">
                  <c:v>7298</c:v>
                </c:pt>
                <c:pt idx="4">
                  <c:v>7101</c:v>
                </c:pt>
                <c:pt idx="5">
                  <c:v>7071</c:v>
                </c:pt>
                <c:pt idx="6">
                  <c:v>6884</c:v>
                </c:pt>
                <c:pt idx="7">
                  <c:v>7881</c:v>
                </c:pt>
                <c:pt idx="8">
                  <c:v>7484</c:v>
                </c:pt>
                <c:pt idx="9">
                  <c:v>7472</c:v>
                </c:pt>
                <c:pt idx="10">
                  <c:v>7669</c:v>
                </c:pt>
                <c:pt idx="11">
                  <c:v>7978</c:v>
                </c:pt>
                <c:pt idx="12">
                  <c:v>7683</c:v>
                </c:pt>
                <c:pt idx="13">
                  <c:v>7618</c:v>
                </c:pt>
                <c:pt idx="14">
                  <c:v>7508</c:v>
                </c:pt>
                <c:pt idx="15">
                  <c:v>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80C-82AF-31DFE9B7D052}"/>
            </c:ext>
          </c:extLst>
        </c:ser>
        <c:ser>
          <c:idx val="1"/>
          <c:order val="1"/>
          <c:tx>
            <c:strRef>
              <c:f>'LR, RF, XG'!$G$21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'LR, RF, XG'!$G$22:$G$37</c:f>
              <c:numCache>
                <c:formatCode>General</c:formatCode>
                <c:ptCount val="16"/>
                <c:pt idx="0">
                  <c:v>7892.93</c:v>
                </c:pt>
                <c:pt idx="1">
                  <c:v>7620.51</c:v>
                </c:pt>
                <c:pt idx="2">
                  <c:v>7942.29</c:v>
                </c:pt>
                <c:pt idx="3">
                  <c:v>7233.56</c:v>
                </c:pt>
                <c:pt idx="4">
                  <c:v>7007.2</c:v>
                </c:pt>
                <c:pt idx="5">
                  <c:v>7040.7</c:v>
                </c:pt>
                <c:pt idx="6">
                  <c:v>6837.02</c:v>
                </c:pt>
                <c:pt idx="7">
                  <c:v>7823.2</c:v>
                </c:pt>
                <c:pt idx="8">
                  <c:v>7408.82</c:v>
                </c:pt>
                <c:pt idx="9">
                  <c:v>7453.07</c:v>
                </c:pt>
                <c:pt idx="10">
                  <c:v>7660.93</c:v>
                </c:pt>
                <c:pt idx="11">
                  <c:v>7937.14</c:v>
                </c:pt>
                <c:pt idx="12">
                  <c:v>7655.35</c:v>
                </c:pt>
                <c:pt idx="13">
                  <c:v>7579.86</c:v>
                </c:pt>
                <c:pt idx="14">
                  <c:v>7479.38</c:v>
                </c:pt>
                <c:pt idx="15">
                  <c:v>7836.89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80C-82AF-31DFE9B7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617184"/>
        <c:axId val="1052617664"/>
      </c:lineChart>
      <c:catAx>
        <c:axId val="10526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17664"/>
        <c:crosses val="autoZero"/>
        <c:auto val="1"/>
        <c:lblAlgn val="ctr"/>
        <c:lblOffset val="100"/>
        <c:noMultiLvlLbl val="0"/>
      </c:catAx>
      <c:valAx>
        <c:axId val="1052617664"/>
        <c:scaling>
          <c:orientation val="minMax"/>
          <c:min val="6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ysClr val="windowText" lastClr="000000"/>
                </a:solidFill>
              </a:rPr>
              <a:t>LSTM #1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 #1'!$D$33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'LSTM #1'!$D$34:$D$49</c:f>
              <c:numCache>
                <c:formatCode>0</c:formatCode>
                <c:ptCount val="16"/>
                <c:pt idx="0">
                  <c:v>7924</c:v>
                </c:pt>
                <c:pt idx="1">
                  <c:v>7690</c:v>
                </c:pt>
                <c:pt idx="2">
                  <c:v>7957</c:v>
                </c:pt>
                <c:pt idx="3">
                  <c:v>7298</c:v>
                </c:pt>
                <c:pt idx="4">
                  <c:v>7101</c:v>
                </c:pt>
                <c:pt idx="5">
                  <c:v>7071</c:v>
                </c:pt>
                <c:pt idx="6">
                  <c:v>6884</c:v>
                </c:pt>
                <c:pt idx="7">
                  <c:v>7881</c:v>
                </c:pt>
                <c:pt idx="8">
                  <c:v>7484</c:v>
                </c:pt>
                <c:pt idx="9">
                  <c:v>7472</c:v>
                </c:pt>
                <c:pt idx="10">
                  <c:v>7669</c:v>
                </c:pt>
                <c:pt idx="11">
                  <c:v>7978</c:v>
                </c:pt>
                <c:pt idx="12">
                  <c:v>7683</c:v>
                </c:pt>
                <c:pt idx="13">
                  <c:v>7618</c:v>
                </c:pt>
                <c:pt idx="14">
                  <c:v>7508</c:v>
                </c:pt>
                <c:pt idx="15">
                  <c:v>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8-48F1-AF7E-09C7D9FBE0C9}"/>
            </c:ext>
          </c:extLst>
        </c:ser>
        <c:ser>
          <c:idx val="1"/>
          <c:order val="1"/>
          <c:tx>
            <c:strRef>
              <c:f>'LSTM #1'!$E$33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'LSTM #1'!$E$34:$E$49</c:f>
              <c:numCache>
                <c:formatCode>0</c:formatCode>
                <c:ptCount val="16"/>
                <c:pt idx="0">
                  <c:v>7763.8710000000001</c:v>
                </c:pt>
                <c:pt idx="1">
                  <c:v>7450.28</c:v>
                </c:pt>
                <c:pt idx="2">
                  <c:v>7844.2219999999998</c:v>
                </c:pt>
                <c:pt idx="3">
                  <c:v>7445.46</c:v>
                </c:pt>
                <c:pt idx="4">
                  <c:v>7805.4930000000004</c:v>
                </c:pt>
                <c:pt idx="5">
                  <c:v>7819.1812</c:v>
                </c:pt>
                <c:pt idx="6">
                  <c:v>7076.53</c:v>
                </c:pt>
                <c:pt idx="7">
                  <c:v>7157.48</c:v>
                </c:pt>
                <c:pt idx="8">
                  <c:v>7916.04</c:v>
                </c:pt>
                <c:pt idx="9">
                  <c:v>7308.07</c:v>
                </c:pt>
                <c:pt idx="10">
                  <c:v>7045.94</c:v>
                </c:pt>
                <c:pt idx="11">
                  <c:v>7556.38</c:v>
                </c:pt>
                <c:pt idx="12">
                  <c:v>7601.39</c:v>
                </c:pt>
                <c:pt idx="13">
                  <c:v>7222.21</c:v>
                </c:pt>
                <c:pt idx="14">
                  <c:v>7264.09</c:v>
                </c:pt>
                <c:pt idx="15">
                  <c:v>7921.491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8-48F1-AF7E-09C7D9FB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80255"/>
        <c:axId val="351585535"/>
      </c:lineChart>
      <c:catAx>
        <c:axId val="35158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85535"/>
        <c:crosses val="autoZero"/>
        <c:auto val="1"/>
        <c:lblAlgn val="ctr"/>
        <c:lblOffset val="100"/>
        <c:noMultiLvlLbl val="0"/>
      </c:catAx>
      <c:valAx>
        <c:axId val="351585535"/>
        <c:scaling>
          <c:orientation val="minMax"/>
          <c:min val="6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8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/>
                </a:solidFill>
              </a:rPr>
              <a:t>LSTM #2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'LSTM #2'!$C$267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'LSTM #2'!$C$268:$C$283</c:f>
              <c:numCache>
                <c:formatCode>_(* #,##0_);_(* \(#,##0\);_(* "-"??_);_(@_)</c:formatCode>
                <c:ptCount val="16"/>
                <c:pt idx="0">
                  <c:v>7924</c:v>
                </c:pt>
                <c:pt idx="1">
                  <c:v>7690</c:v>
                </c:pt>
                <c:pt idx="2">
                  <c:v>7957</c:v>
                </c:pt>
                <c:pt idx="3">
                  <c:v>7298</c:v>
                </c:pt>
                <c:pt idx="4">
                  <c:v>7101</c:v>
                </c:pt>
                <c:pt idx="5">
                  <c:v>7071</c:v>
                </c:pt>
                <c:pt idx="6">
                  <c:v>6884</c:v>
                </c:pt>
                <c:pt idx="7">
                  <c:v>7881</c:v>
                </c:pt>
                <c:pt idx="8">
                  <c:v>7484</c:v>
                </c:pt>
                <c:pt idx="9">
                  <c:v>7472</c:v>
                </c:pt>
                <c:pt idx="10">
                  <c:v>7669</c:v>
                </c:pt>
                <c:pt idx="11">
                  <c:v>7978</c:v>
                </c:pt>
                <c:pt idx="12">
                  <c:v>7683</c:v>
                </c:pt>
                <c:pt idx="13">
                  <c:v>7618</c:v>
                </c:pt>
                <c:pt idx="14">
                  <c:v>7508</c:v>
                </c:pt>
                <c:pt idx="15">
                  <c:v>7870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E-48E7-8993-187AC50AE462}"/>
            </c:ext>
          </c:extLst>
        </c:ser>
        <c:ser>
          <c:idx val="1"/>
          <c:order val="1"/>
          <c:tx>
            <c:strRef>
              <c:f>'LSTM #2'!$D$267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'LSTM #2'!$D$268:$D$283</c:f>
              <c:numCache>
                <c:formatCode>0.00</c:formatCode>
                <c:ptCount val="16"/>
                <c:pt idx="0" formatCode="General">
                  <c:v>8242.91</c:v>
                </c:pt>
                <c:pt idx="1">
                  <c:v>8236.5452427864002</c:v>
                </c:pt>
                <c:pt idx="2">
                  <c:v>8312.3333821296692</c:v>
                </c:pt>
                <c:pt idx="3">
                  <c:v>8284.1900525093006</c:v>
                </c:pt>
                <c:pt idx="4">
                  <c:v>8280.0863175392096</c:v>
                </c:pt>
                <c:pt idx="5">
                  <c:v>8284.2097954750006</c:v>
                </c:pt>
                <c:pt idx="6">
                  <c:v>8330.3097138404792</c:v>
                </c:pt>
                <c:pt idx="7">
                  <c:v>8299.1327862739508</c:v>
                </c:pt>
                <c:pt idx="8">
                  <c:v>8188.1326947212201</c:v>
                </c:pt>
                <c:pt idx="9">
                  <c:v>8229.74454545974</c:v>
                </c:pt>
                <c:pt idx="10">
                  <c:v>8175.10783433914</c:v>
                </c:pt>
                <c:pt idx="11">
                  <c:v>8237.9295582771301</c:v>
                </c:pt>
                <c:pt idx="12">
                  <c:v>8120.2516789436304</c:v>
                </c:pt>
                <c:pt idx="13">
                  <c:v>8069.1623082160904</c:v>
                </c:pt>
                <c:pt idx="14">
                  <c:v>8017.76997804641</c:v>
                </c:pt>
                <c:pt idx="15">
                  <c:v>8048.89493989944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E-48E7-8993-187AC50A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340863"/>
        <c:axId val="1106235856"/>
      </c:lineChart>
      <c:catAx>
        <c:axId val="45334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35856"/>
        <c:crosses val="autoZero"/>
        <c:auto val="1"/>
        <c:lblAlgn val="ctr"/>
        <c:lblOffset val="100"/>
        <c:noMultiLvlLbl val="0"/>
      </c:catAx>
      <c:valAx>
        <c:axId val="1106235856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167640</xdr:rowOff>
    </xdr:from>
    <xdr:to>
      <xdr:col>9</xdr:col>
      <xdr:colOff>323850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44BE0-887F-5A37-345D-C327DB3B7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48</xdr:row>
      <xdr:rowOff>19050</xdr:rowOff>
    </xdr:from>
    <xdr:to>
      <xdr:col>18</xdr:col>
      <xdr:colOff>693420</xdr:colOff>
      <xdr:row>64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65D4D-C788-F838-E5A0-8D1730391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29</xdr:row>
      <xdr:rowOff>15240</xdr:rowOff>
    </xdr:from>
    <xdr:to>
      <xdr:col>18</xdr:col>
      <xdr:colOff>358140</xdr:colOff>
      <xdr:row>45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31980-98F2-C847-A6AD-618CFB8F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271</xdr:row>
      <xdr:rowOff>41910</xdr:rowOff>
    </xdr:from>
    <xdr:to>
      <xdr:col>18</xdr:col>
      <xdr:colOff>350520</xdr:colOff>
      <xdr:row>288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E4F42-C889-9654-BCCD-BB1D027B9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C8A5-6976-449D-A1E3-5BB32824BE57}">
  <dimension ref="A1:T45"/>
  <sheetViews>
    <sheetView tabSelected="1" workbookViewId="0">
      <selection activeCell="K41" sqref="K41:M45"/>
    </sheetView>
  </sheetViews>
  <sheetFormatPr defaultColWidth="10.33203125" defaultRowHeight="14.4" x14ac:dyDescent="0.3"/>
  <cols>
    <col min="11" max="11" width="15.33203125" bestFit="1" customWidth="1"/>
    <col min="12" max="13" width="21" customWidth="1"/>
    <col min="14" max="14" width="16.88671875" bestFit="1" customWidth="1"/>
  </cols>
  <sheetData>
    <row r="1" spans="1:20" x14ac:dyDescent="0.3">
      <c r="A1" t="s">
        <v>4</v>
      </c>
    </row>
    <row r="2" spans="1:20" x14ac:dyDescent="0.3">
      <c r="A2" s="20" t="s">
        <v>93</v>
      </c>
      <c r="B2" s="20"/>
      <c r="C2" s="20"/>
      <c r="D2" s="20"/>
      <c r="F2" s="20" t="s">
        <v>92</v>
      </c>
      <c r="G2" s="20"/>
      <c r="H2" s="20"/>
      <c r="I2" s="20"/>
      <c r="K2" s="20" t="s">
        <v>94</v>
      </c>
      <c r="L2" s="20"/>
      <c r="M2" s="20"/>
      <c r="N2" s="20"/>
      <c r="P2" s="20"/>
      <c r="Q2" s="20"/>
      <c r="R2" s="20"/>
      <c r="S2" s="20"/>
    </row>
    <row r="3" spans="1:20" x14ac:dyDescent="0.3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</row>
    <row r="4" spans="1:20" x14ac:dyDescent="0.3">
      <c r="A4">
        <v>7101</v>
      </c>
      <c r="B4">
        <v>7089.21</v>
      </c>
      <c r="C4">
        <f>B4-A4</f>
        <v>-11.789999999999964</v>
      </c>
      <c r="D4" s="1">
        <f>(B4-A4)/A4</f>
        <v>-1.6603295310519595E-3</v>
      </c>
      <c r="F4">
        <v>7101</v>
      </c>
      <c r="G4">
        <v>6957.21</v>
      </c>
      <c r="H4">
        <f>G4-F4</f>
        <v>-143.78999999999996</v>
      </c>
      <c r="I4" s="1">
        <f>(G4-F4)/F4</f>
        <v>-2.0249260667511614E-2</v>
      </c>
      <c r="K4">
        <v>7101</v>
      </c>
      <c r="L4">
        <v>7176.36</v>
      </c>
      <c r="M4">
        <f>L4-K4</f>
        <v>75.359999999999673</v>
      </c>
      <c r="N4" s="1">
        <f>(L4-K4)/K4</f>
        <v>1.0612589776087828E-2</v>
      </c>
    </row>
    <row r="5" spans="1:20" x14ac:dyDescent="0.3">
      <c r="A5">
        <v>7071</v>
      </c>
      <c r="B5">
        <v>6971.5</v>
      </c>
      <c r="C5">
        <f t="shared" ref="C5:C15" si="0">B5-A5</f>
        <v>-99.5</v>
      </c>
      <c r="D5" s="1">
        <f t="shared" ref="D5:D15" si="1">(B5-A5)/A5</f>
        <v>-1.4071559892518739E-2</v>
      </c>
      <c r="F5">
        <v>7071</v>
      </c>
      <c r="G5">
        <v>6991.52</v>
      </c>
      <c r="H5">
        <f t="shared" ref="H5:H15" si="2">G5-F5</f>
        <v>-79.479999999999563</v>
      </c>
      <c r="I5" s="1">
        <f t="shared" ref="I5:I15" si="3">(G5-F5)/F5</f>
        <v>-1.1240277188516414E-2</v>
      </c>
      <c r="K5">
        <v>7071</v>
      </c>
      <c r="L5">
        <v>7238.83</v>
      </c>
      <c r="M5">
        <f t="shared" ref="M5:M15" si="4">L5-K5</f>
        <v>167.82999999999993</v>
      </c>
      <c r="N5" s="1">
        <f t="shared" ref="N5:N15" si="5">(L5-K5)/K5</f>
        <v>2.3734973836798179E-2</v>
      </c>
    </row>
    <row r="6" spans="1:20" x14ac:dyDescent="0.3">
      <c r="A6">
        <v>6884</v>
      </c>
      <c r="B6">
        <v>6937.52</v>
      </c>
      <c r="C6">
        <f t="shared" si="0"/>
        <v>53.520000000000437</v>
      </c>
      <c r="D6" s="1">
        <f t="shared" si="1"/>
        <v>7.7745496804184251E-3</v>
      </c>
      <c r="F6">
        <v>6884</v>
      </c>
      <c r="G6">
        <v>6790.33</v>
      </c>
      <c r="H6">
        <f t="shared" si="2"/>
        <v>-93.670000000000073</v>
      </c>
      <c r="I6" s="1">
        <f t="shared" si="3"/>
        <v>-1.360691458454388E-2</v>
      </c>
      <c r="K6">
        <v>6884</v>
      </c>
      <c r="L6">
        <v>7060.82</v>
      </c>
      <c r="M6">
        <f t="shared" si="4"/>
        <v>176.81999999999971</v>
      </c>
      <c r="N6" s="1">
        <f t="shared" si="5"/>
        <v>2.5685647879139992E-2</v>
      </c>
    </row>
    <row r="7" spans="1:20" x14ac:dyDescent="0.3">
      <c r="A7">
        <v>7881</v>
      </c>
      <c r="B7">
        <v>7751.91</v>
      </c>
      <c r="C7">
        <f t="shared" si="0"/>
        <v>-129.09000000000015</v>
      </c>
      <c r="D7" s="1">
        <f t="shared" si="1"/>
        <v>-1.6379901027788371E-2</v>
      </c>
      <c r="F7">
        <v>7881</v>
      </c>
      <c r="G7">
        <v>7768.47</v>
      </c>
      <c r="H7">
        <f t="shared" si="2"/>
        <v>-112.52999999999975</v>
      </c>
      <c r="I7" s="1">
        <f t="shared" si="3"/>
        <v>-1.4278644842025092E-2</v>
      </c>
      <c r="K7">
        <v>7881</v>
      </c>
      <c r="L7">
        <v>8045.62</v>
      </c>
      <c r="M7">
        <f t="shared" si="4"/>
        <v>164.61999999999989</v>
      </c>
      <c r="N7" s="1">
        <f t="shared" si="5"/>
        <v>2.0888212155817775E-2</v>
      </c>
    </row>
    <row r="8" spans="1:20" x14ac:dyDescent="0.3">
      <c r="A8">
        <v>7484</v>
      </c>
      <c r="B8">
        <v>7191.52</v>
      </c>
      <c r="C8">
        <f t="shared" si="0"/>
        <v>-292.47999999999956</v>
      </c>
      <c r="D8" s="1">
        <f t="shared" si="1"/>
        <v>-3.9080705505077439E-2</v>
      </c>
      <c r="F8">
        <v>7484</v>
      </c>
      <c r="G8">
        <v>7347.6620000000003</v>
      </c>
      <c r="H8">
        <f t="shared" si="2"/>
        <v>-136.33799999999974</v>
      </c>
      <c r="I8" s="1">
        <f t="shared" si="3"/>
        <v>-1.821726349545694E-2</v>
      </c>
      <c r="K8">
        <v>7484</v>
      </c>
      <c r="L8">
        <v>7211.61</v>
      </c>
      <c r="M8">
        <f t="shared" si="4"/>
        <v>-272.39000000000033</v>
      </c>
      <c r="N8" s="1">
        <f t="shared" si="5"/>
        <v>-3.6396312132549485E-2</v>
      </c>
    </row>
    <row r="9" spans="1:20" x14ac:dyDescent="0.3">
      <c r="A9">
        <v>7472</v>
      </c>
      <c r="B9">
        <v>7570.08</v>
      </c>
      <c r="C9">
        <f t="shared" si="0"/>
        <v>98.079999999999927</v>
      </c>
      <c r="D9" s="1">
        <f t="shared" si="1"/>
        <v>1.3126338329764444E-2</v>
      </c>
      <c r="F9">
        <v>7472</v>
      </c>
      <c r="G9">
        <v>7378.85</v>
      </c>
      <c r="H9">
        <f t="shared" si="2"/>
        <v>-93.149999999999636</v>
      </c>
      <c r="I9" s="1">
        <f t="shared" si="3"/>
        <v>-1.2466541755888603E-2</v>
      </c>
      <c r="K9">
        <v>7472</v>
      </c>
      <c r="L9">
        <v>7824.85</v>
      </c>
      <c r="M9">
        <f t="shared" si="4"/>
        <v>352.85000000000036</v>
      </c>
      <c r="N9" s="1">
        <f t="shared" si="5"/>
        <v>4.7222965738758081E-2</v>
      </c>
    </row>
    <row r="10" spans="1:20" x14ac:dyDescent="0.3">
      <c r="A10">
        <v>7669</v>
      </c>
      <c r="B10">
        <v>7564.32</v>
      </c>
      <c r="C10">
        <f t="shared" si="0"/>
        <v>-104.68000000000029</v>
      </c>
      <c r="D10" s="1">
        <f t="shared" si="1"/>
        <v>-1.3649758769070321E-2</v>
      </c>
      <c r="F10">
        <v>7669</v>
      </c>
      <c r="G10">
        <v>7549.46</v>
      </c>
      <c r="H10">
        <f t="shared" si="2"/>
        <v>-119.53999999999996</v>
      </c>
      <c r="I10" s="1">
        <f t="shared" si="3"/>
        <v>-1.558742991263528E-2</v>
      </c>
      <c r="K10">
        <v>7669</v>
      </c>
      <c r="L10">
        <v>7878.89</v>
      </c>
      <c r="M10">
        <f t="shared" si="4"/>
        <v>209.89000000000033</v>
      </c>
      <c r="N10" s="1">
        <f t="shared" si="5"/>
        <v>2.7368626939627112E-2</v>
      </c>
    </row>
    <row r="11" spans="1:20" x14ac:dyDescent="0.3">
      <c r="A11">
        <v>7978</v>
      </c>
      <c r="B11">
        <v>8011</v>
      </c>
      <c r="C11">
        <f t="shared" si="0"/>
        <v>33</v>
      </c>
      <c r="D11" s="1">
        <f t="shared" si="1"/>
        <v>4.1363750313361744E-3</v>
      </c>
      <c r="F11">
        <v>7978</v>
      </c>
      <c r="G11">
        <v>7887.24</v>
      </c>
      <c r="H11">
        <f t="shared" si="2"/>
        <v>-90.760000000000218</v>
      </c>
      <c r="I11" s="1">
        <f t="shared" si="3"/>
        <v>-1.13762847831537E-2</v>
      </c>
      <c r="K11">
        <v>7978</v>
      </c>
      <c r="L11">
        <v>8161.92</v>
      </c>
      <c r="M11">
        <f t="shared" si="4"/>
        <v>183.92000000000007</v>
      </c>
      <c r="N11" s="1">
        <f t="shared" si="5"/>
        <v>2.3053396841313623E-2</v>
      </c>
      <c r="T11" s="1"/>
    </row>
    <row r="12" spans="1:20" x14ac:dyDescent="0.3">
      <c r="A12">
        <v>7683</v>
      </c>
      <c r="B12">
        <v>7455.36</v>
      </c>
      <c r="C12">
        <f t="shared" si="0"/>
        <v>-227.64000000000033</v>
      </c>
      <c r="D12" s="1">
        <f t="shared" si="1"/>
        <v>-2.9629051151893834E-2</v>
      </c>
      <c r="F12">
        <v>7683</v>
      </c>
      <c r="G12">
        <v>7538.35</v>
      </c>
      <c r="H12">
        <f t="shared" si="2"/>
        <v>-144.64999999999964</v>
      </c>
      <c r="I12" s="1">
        <f t="shared" si="3"/>
        <v>-1.8827281010022078E-2</v>
      </c>
      <c r="K12">
        <v>7683</v>
      </c>
      <c r="L12">
        <v>7349.2</v>
      </c>
      <c r="M12">
        <f t="shared" si="4"/>
        <v>-333.80000000000018</v>
      </c>
      <c r="N12" s="1">
        <f t="shared" si="5"/>
        <v>-4.344657035012367E-2</v>
      </c>
      <c r="T12" s="1"/>
    </row>
    <row r="13" spans="1:20" x14ac:dyDescent="0.3">
      <c r="A13">
        <v>7618</v>
      </c>
      <c r="B13">
        <v>7578.35</v>
      </c>
      <c r="C13">
        <f t="shared" si="0"/>
        <v>-39.649999999999636</v>
      </c>
      <c r="D13" s="1">
        <f t="shared" si="1"/>
        <v>-5.2047781569965392E-3</v>
      </c>
      <c r="F13">
        <v>7618</v>
      </c>
      <c r="G13">
        <v>7518.73</v>
      </c>
      <c r="H13">
        <f t="shared" si="2"/>
        <v>-99.270000000000437</v>
      </c>
      <c r="I13" s="1">
        <f t="shared" si="3"/>
        <v>-1.3030979259648259E-2</v>
      </c>
      <c r="K13">
        <v>7618</v>
      </c>
      <c r="L13">
        <v>7826.4</v>
      </c>
      <c r="M13">
        <f t="shared" si="4"/>
        <v>208.39999999999964</v>
      </c>
      <c r="N13" s="1">
        <f t="shared" si="5"/>
        <v>2.735626148595427E-2</v>
      </c>
      <c r="T13" s="1"/>
    </row>
    <row r="14" spans="1:20" x14ac:dyDescent="0.3">
      <c r="A14">
        <v>7508</v>
      </c>
      <c r="B14">
        <v>7502.71</v>
      </c>
      <c r="C14">
        <f t="shared" si="0"/>
        <v>-5.2899999999999636</v>
      </c>
      <c r="D14" s="1">
        <f t="shared" si="1"/>
        <v>-7.0458177943526418E-4</v>
      </c>
      <c r="F14">
        <v>7508</v>
      </c>
      <c r="G14">
        <v>7418.58</v>
      </c>
      <c r="H14">
        <f t="shared" si="2"/>
        <v>-89.420000000000073</v>
      </c>
      <c r="I14" s="1">
        <f t="shared" si="3"/>
        <v>-1.1909962706446467E-2</v>
      </c>
      <c r="K14">
        <v>7508</v>
      </c>
      <c r="L14">
        <v>7560.87</v>
      </c>
      <c r="M14">
        <f t="shared" si="4"/>
        <v>52.869999999999891</v>
      </c>
      <c r="N14" s="1">
        <f t="shared" si="5"/>
        <v>7.0418220564730811E-3</v>
      </c>
      <c r="T14" s="1"/>
    </row>
    <row r="15" spans="1:20" x14ac:dyDescent="0.3">
      <c r="A15">
        <v>7870</v>
      </c>
      <c r="B15">
        <v>7853.05</v>
      </c>
      <c r="C15">
        <f t="shared" si="0"/>
        <v>-16.949999999999818</v>
      </c>
      <c r="D15" s="1">
        <f t="shared" si="1"/>
        <v>-2.1537484116899387E-3</v>
      </c>
      <c r="F15">
        <v>7870</v>
      </c>
      <c r="G15">
        <v>7804.87</v>
      </c>
      <c r="H15">
        <f t="shared" si="2"/>
        <v>-65.130000000000109</v>
      </c>
      <c r="I15" s="1">
        <f t="shared" si="3"/>
        <v>-8.275730622617548E-3</v>
      </c>
      <c r="K15">
        <v>7870</v>
      </c>
      <c r="L15">
        <v>8053.04</v>
      </c>
      <c r="M15">
        <f t="shared" si="4"/>
        <v>183.03999999999996</v>
      </c>
      <c r="N15" s="1">
        <f t="shared" si="5"/>
        <v>2.3257941550190592E-2</v>
      </c>
      <c r="T15" s="1"/>
    </row>
    <row r="19" spans="1:19" x14ac:dyDescent="0.3">
      <c r="A19" t="s">
        <v>5</v>
      </c>
    </row>
    <row r="20" spans="1:19" x14ac:dyDescent="0.3">
      <c r="A20" s="20" t="s">
        <v>91</v>
      </c>
      <c r="B20" s="20"/>
      <c r="C20" s="20"/>
      <c r="D20" s="20"/>
      <c r="F20" s="20" t="s">
        <v>90</v>
      </c>
      <c r="G20" s="20"/>
      <c r="H20" s="20"/>
      <c r="I20" s="20"/>
      <c r="K20" s="20" t="s">
        <v>89</v>
      </c>
      <c r="L20" s="20"/>
      <c r="M20" s="20"/>
      <c r="N20" s="20"/>
      <c r="P20" s="20"/>
      <c r="Q20" s="20"/>
      <c r="R20" s="20"/>
      <c r="S20" s="20"/>
    </row>
    <row r="21" spans="1:19" x14ac:dyDescent="0.3">
      <c r="A21" t="s">
        <v>0</v>
      </c>
      <c r="B21" t="s">
        <v>1</v>
      </c>
      <c r="C21" t="s">
        <v>2</v>
      </c>
      <c r="D21" t="s">
        <v>3</v>
      </c>
      <c r="F21" t="s">
        <v>0</v>
      </c>
      <c r="G21" t="s">
        <v>1</v>
      </c>
      <c r="H21" t="s">
        <v>2</v>
      </c>
      <c r="I21" t="s">
        <v>3</v>
      </c>
      <c r="K21" t="s">
        <v>0</v>
      </c>
      <c r="L21" t="s">
        <v>1</v>
      </c>
      <c r="M21" t="s">
        <v>2</v>
      </c>
      <c r="N21" t="s">
        <v>3</v>
      </c>
    </row>
    <row r="22" spans="1:19" x14ac:dyDescent="0.3">
      <c r="A22" s="2">
        <v>7924</v>
      </c>
      <c r="B22" s="3">
        <v>7817.59</v>
      </c>
      <c r="C22">
        <f t="shared" ref="C22:C25" si="6">B22-A22</f>
        <v>-106.40999999999985</v>
      </c>
      <c r="D22" s="1">
        <f t="shared" ref="D22:D25" si="7">(B22-A22)/A22</f>
        <v>-1.3428823826350311E-2</v>
      </c>
      <c r="F22" s="2">
        <v>7924</v>
      </c>
      <c r="G22">
        <v>7892.93</v>
      </c>
      <c r="H22">
        <f t="shared" ref="H22:H25" si="8">G22-F22</f>
        <v>-31.069999999999709</v>
      </c>
      <c r="I22" s="1">
        <f t="shared" ref="I22:I25" si="9">(G22-F22)/F22</f>
        <v>-3.9209994952044058E-3</v>
      </c>
      <c r="K22" s="2">
        <v>7924</v>
      </c>
    </row>
    <row r="23" spans="1:19" x14ac:dyDescent="0.3">
      <c r="A23" s="2">
        <v>7690</v>
      </c>
      <c r="B23" s="3">
        <v>7745.22</v>
      </c>
      <c r="C23">
        <f t="shared" si="6"/>
        <v>55.220000000000255</v>
      </c>
      <c r="D23" s="1">
        <f t="shared" si="7"/>
        <v>7.1807542262679134E-3</v>
      </c>
      <c r="F23" s="2">
        <v>7690</v>
      </c>
      <c r="G23">
        <v>7620.51</v>
      </c>
      <c r="H23">
        <f t="shared" si="8"/>
        <v>-69.489999999999782</v>
      </c>
      <c r="I23" s="1">
        <f t="shared" si="9"/>
        <v>-9.0364109232769548E-3</v>
      </c>
      <c r="K23" s="2">
        <v>7690</v>
      </c>
    </row>
    <row r="24" spans="1:19" x14ac:dyDescent="0.3">
      <c r="A24" s="2">
        <v>7957</v>
      </c>
      <c r="B24" s="3">
        <v>7852.73</v>
      </c>
      <c r="C24">
        <f t="shared" si="6"/>
        <v>-104.27000000000044</v>
      </c>
      <c r="D24" s="1">
        <f t="shared" si="7"/>
        <v>-1.3104184994344657E-2</v>
      </c>
      <c r="F24" s="2">
        <v>7957</v>
      </c>
      <c r="G24">
        <v>7942.29</v>
      </c>
      <c r="H24">
        <f t="shared" si="8"/>
        <v>-14.710000000000036</v>
      </c>
      <c r="I24" s="1">
        <f t="shared" si="9"/>
        <v>-1.8486866909639358E-3</v>
      </c>
      <c r="K24" s="2">
        <v>7957</v>
      </c>
    </row>
    <row r="25" spans="1:19" x14ac:dyDescent="0.3">
      <c r="A25" s="2">
        <v>7298</v>
      </c>
      <c r="B25" s="3">
        <v>7180.52</v>
      </c>
      <c r="C25">
        <f t="shared" si="6"/>
        <v>-117.47999999999956</v>
      </c>
      <c r="D25" s="1">
        <f t="shared" si="7"/>
        <v>-1.6097560975609698E-2</v>
      </c>
      <c r="F25" s="2">
        <v>7298</v>
      </c>
      <c r="G25">
        <v>7233.56</v>
      </c>
      <c r="H25">
        <f t="shared" si="8"/>
        <v>-64.4399999999996</v>
      </c>
      <c r="I25" s="1">
        <f t="shared" si="9"/>
        <v>-8.8298163880514667E-3</v>
      </c>
      <c r="K25" s="2">
        <v>7298</v>
      </c>
    </row>
    <row r="26" spans="1:19" x14ac:dyDescent="0.3">
      <c r="A26" s="2">
        <v>7101</v>
      </c>
      <c r="B26" s="3">
        <v>6937.59</v>
      </c>
      <c r="C26">
        <f>B26-A26</f>
        <v>-163.40999999999985</v>
      </c>
      <c r="D26" s="1">
        <f>(B26-A26)/A26</f>
        <v>-2.3012251795521736E-2</v>
      </c>
      <c r="F26" s="2">
        <v>7101</v>
      </c>
      <c r="G26">
        <v>7007.2</v>
      </c>
      <c r="H26">
        <f>G26-F26</f>
        <v>-93.800000000000182</v>
      </c>
      <c r="I26" s="1">
        <f>(G26-F26)/F26</f>
        <v>-1.3209407125756962E-2</v>
      </c>
      <c r="K26" s="2">
        <v>7101</v>
      </c>
      <c r="L26">
        <v>7176.36</v>
      </c>
      <c r="M26">
        <f>L26-K26</f>
        <v>75.359999999999673</v>
      </c>
      <c r="N26" s="1">
        <f>(L26-K26)/K26</f>
        <v>1.0612589776087828E-2</v>
      </c>
    </row>
    <row r="27" spans="1:19" x14ac:dyDescent="0.3">
      <c r="A27" s="2">
        <v>7071</v>
      </c>
      <c r="B27" s="3">
        <v>7082.79</v>
      </c>
      <c r="C27">
        <f t="shared" ref="C27:C37" si="10">B27-A27</f>
        <v>11.789999999999964</v>
      </c>
      <c r="D27" s="1">
        <f t="shared" ref="D27:D37" si="11">(B27-A27)/A27</f>
        <v>1.6673737802290996E-3</v>
      </c>
      <c r="F27" s="2">
        <v>7071</v>
      </c>
      <c r="G27">
        <v>7040.7</v>
      </c>
      <c r="H27">
        <f t="shared" ref="H27:H37" si="12">G27-F27</f>
        <v>-30.300000000000182</v>
      </c>
      <c r="I27" s="1">
        <f t="shared" ref="I27:I37" si="13">(G27-F27)/F27</f>
        <v>-4.2851081883750787E-3</v>
      </c>
      <c r="K27" s="2">
        <v>7071</v>
      </c>
      <c r="L27">
        <v>7238.83</v>
      </c>
      <c r="M27">
        <f t="shared" ref="M27:M37" si="14">L27-K27</f>
        <v>167.82999999999993</v>
      </c>
      <c r="N27" s="1">
        <f t="shared" ref="N27:N37" si="15">(L27-K27)/K27</f>
        <v>2.3734973836798179E-2</v>
      </c>
    </row>
    <row r="28" spans="1:19" x14ac:dyDescent="0.3">
      <c r="A28" s="2">
        <v>6884</v>
      </c>
      <c r="B28" s="3">
        <v>6838.22</v>
      </c>
      <c r="C28">
        <f t="shared" si="10"/>
        <v>-45.779999999999745</v>
      </c>
      <c r="D28" s="1">
        <f t="shared" si="11"/>
        <v>-6.6502033701336064E-3</v>
      </c>
      <c r="F28" s="2">
        <v>6884</v>
      </c>
      <c r="G28">
        <v>6837.02</v>
      </c>
      <c r="H28">
        <f t="shared" si="12"/>
        <v>-46.979999999999563</v>
      </c>
      <c r="I28" s="1">
        <f t="shared" si="13"/>
        <v>-6.8245206275420632E-3</v>
      </c>
      <c r="K28" s="2">
        <v>6884</v>
      </c>
      <c r="L28">
        <v>7060.82</v>
      </c>
      <c r="M28">
        <f t="shared" si="14"/>
        <v>176.81999999999971</v>
      </c>
      <c r="N28" s="1">
        <f t="shared" si="15"/>
        <v>2.5685647879139992E-2</v>
      </c>
    </row>
    <row r="29" spans="1:19" x14ac:dyDescent="0.3">
      <c r="A29" s="2">
        <v>7881</v>
      </c>
      <c r="B29" s="3">
        <v>7772.07</v>
      </c>
      <c r="C29">
        <f t="shared" si="10"/>
        <v>-108.93000000000029</v>
      </c>
      <c r="D29" s="1">
        <f t="shared" si="11"/>
        <v>-1.3821850019033155E-2</v>
      </c>
      <c r="F29" s="2">
        <v>7881</v>
      </c>
      <c r="G29">
        <v>7823.2</v>
      </c>
      <c r="H29">
        <f t="shared" si="12"/>
        <v>-57.800000000000182</v>
      </c>
      <c r="I29" s="1">
        <f t="shared" si="13"/>
        <v>-7.3340946580383428E-3</v>
      </c>
      <c r="K29" s="2">
        <v>7881</v>
      </c>
      <c r="L29">
        <v>8045.62</v>
      </c>
      <c r="M29">
        <f t="shared" si="14"/>
        <v>164.61999999999989</v>
      </c>
      <c r="N29" s="1">
        <f t="shared" si="15"/>
        <v>2.0888212155817775E-2</v>
      </c>
    </row>
    <row r="30" spans="1:19" x14ac:dyDescent="0.3">
      <c r="A30" s="2">
        <v>7484</v>
      </c>
      <c r="B30" s="3">
        <v>7236.21</v>
      </c>
      <c r="C30">
        <f t="shared" si="10"/>
        <v>-247.78999999999996</v>
      </c>
      <c r="D30" s="1">
        <f t="shared" si="11"/>
        <v>-3.3109299839657935E-2</v>
      </c>
      <c r="F30" s="2">
        <v>7484</v>
      </c>
      <c r="G30">
        <v>7408.82</v>
      </c>
      <c r="H30">
        <f t="shared" si="12"/>
        <v>-75.180000000000291</v>
      </c>
      <c r="I30" s="1">
        <f t="shared" si="13"/>
        <v>-1.0045430251202605E-2</v>
      </c>
      <c r="K30" s="2">
        <v>7484</v>
      </c>
      <c r="L30">
        <v>7211.61</v>
      </c>
      <c r="M30">
        <f t="shared" si="14"/>
        <v>-272.39000000000033</v>
      </c>
      <c r="N30" s="1">
        <f t="shared" si="15"/>
        <v>-3.6396312132549485E-2</v>
      </c>
    </row>
    <row r="31" spans="1:19" x14ac:dyDescent="0.3">
      <c r="A31" s="2">
        <v>7472</v>
      </c>
      <c r="B31" s="3">
        <v>7391.22</v>
      </c>
      <c r="C31">
        <f t="shared" si="10"/>
        <v>-80.779999999999745</v>
      </c>
      <c r="D31" s="1">
        <f t="shared" si="11"/>
        <v>-1.0811027837259067E-2</v>
      </c>
      <c r="F31" s="2">
        <v>7472</v>
      </c>
      <c r="G31">
        <v>7453.07</v>
      </c>
      <c r="H31">
        <f t="shared" si="12"/>
        <v>-18.930000000000291</v>
      </c>
      <c r="I31" s="1">
        <f t="shared" si="13"/>
        <v>-2.5334582441113879E-3</v>
      </c>
      <c r="K31" s="2">
        <v>7472</v>
      </c>
      <c r="L31">
        <v>7824.85</v>
      </c>
      <c r="M31">
        <f t="shared" si="14"/>
        <v>352.85000000000036</v>
      </c>
      <c r="N31" s="1">
        <f t="shared" si="15"/>
        <v>4.7222965738758081E-2</v>
      </c>
    </row>
    <row r="32" spans="1:19" x14ac:dyDescent="0.3">
      <c r="A32" s="2">
        <v>7669</v>
      </c>
      <c r="B32" s="3">
        <v>7687.6</v>
      </c>
      <c r="C32">
        <f t="shared" si="10"/>
        <v>18.600000000000364</v>
      </c>
      <c r="D32" s="1">
        <f t="shared" si="11"/>
        <v>2.4253488068849086E-3</v>
      </c>
      <c r="F32" s="2">
        <v>7669</v>
      </c>
      <c r="G32">
        <v>7660.93</v>
      </c>
      <c r="H32">
        <f t="shared" si="12"/>
        <v>-8.069999999999709</v>
      </c>
      <c r="I32" s="1">
        <f t="shared" si="13"/>
        <v>-1.0522884339548453E-3</v>
      </c>
      <c r="K32" s="2">
        <v>7669</v>
      </c>
      <c r="L32">
        <v>7878.89</v>
      </c>
      <c r="M32">
        <f t="shared" si="14"/>
        <v>209.89000000000033</v>
      </c>
      <c r="N32" s="1">
        <f t="shared" si="15"/>
        <v>2.7368626939627112E-2</v>
      </c>
    </row>
    <row r="33" spans="1:20" x14ac:dyDescent="0.3">
      <c r="A33" s="2">
        <v>7978</v>
      </c>
      <c r="B33" s="3">
        <v>7961.23</v>
      </c>
      <c r="C33">
        <f t="shared" si="10"/>
        <v>-16.770000000000437</v>
      </c>
      <c r="D33" s="1">
        <f t="shared" si="11"/>
        <v>-2.102030584106347E-3</v>
      </c>
      <c r="F33" s="2">
        <v>7978</v>
      </c>
      <c r="G33">
        <v>7937.14</v>
      </c>
      <c r="H33">
        <f t="shared" si="12"/>
        <v>-40.859999999999673</v>
      </c>
      <c r="I33" s="1">
        <f t="shared" si="13"/>
        <v>-5.1215843569816588E-3</v>
      </c>
      <c r="K33" s="2">
        <v>7978</v>
      </c>
      <c r="L33">
        <v>8161.92</v>
      </c>
      <c r="M33">
        <f t="shared" si="14"/>
        <v>183.92000000000007</v>
      </c>
      <c r="N33" s="1">
        <f t="shared" si="15"/>
        <v>2.3053396841313623E-2</v>
      </c>
      <c r="T33" s="1"/>
    </row>
    <row r="34" spans="1:20" x14ac:dyDescent="0.3">
      <c r="A34" s="2">
        <v>7683</v>
      </c>
      <c r="B34" s="3">
        <v>7593.42</v>
      </c>
      <c r="C34">
        <f t="shared" si="10"/>
        <v>-89.579999999999927</v>
      </c>
      <c r="D34" s="1">
        <f t="shared" si="11"/>
        <v>-1.1659508004685661E-2</v>
      </c>
      <c r="F34" s="2">
        <v>7683</v>
      </c>
      <c r="G34">
        <v>7655.35</v>
      </c>
      <c r="H34">
        <f t="shared" si="12"/>
        <v>-27.649999999999636</v>
      </c>
      <c r="I34" s="1">
        <f t="shared" si="13"/>
        <v>-3.5988546140829931E-3</v>
      </c>
      <c r="K34" s="2">
        <v>7683</v>
      </c>
      <c r="L34">
        <v>7349.2</v>
      </c>
      <c r="M34">
        <f t="shared" si="14"/>
        <v>-333.80000000000018</v>
      </c>
      <c r="N34" s="1">
        <f t="shared" si="15"/>
        <v>-4.344657035012367E-2</v>
      </c>
      <c r="T34" s="1"/>
    </row>
    <row r="35" spans="1:20" x14ac:dyDescent="0.3">
      <c r="A35" s="2">
        <v>7618</v>
      </c>
      <c r="B35" s="3">
        <v>7486.63</v>
      </c>
      <c r="C35">
        <f t="shared" si="10"/>
        <v>-131.36999999999989</v>
      </c>
      <c r="D35" s="1">
        <f t="shared" si="11"/>
        <v>-1.7244683644001037E-2</v>
      </c>
      <c r="F35" s="2">
        <v>7618</v>
      </c>
      <c r="G35">
        <v>7579.86</v>
      </c>
      <c r="H35">
        <f t="shared" si="12"/>
        <v>-38.140000000000327</v>
      </c>
      <c r="I35" s="1">
        <f t="shared" si="13"/>
        <v>-5.0065634024678823E-3</v>
      </c>
      <c r="K35" s="2">
        <v>7618</v>
      </c>
      <c r="L35">
        <v>7826.4</v>
      </c>
      <c r="M35">
        <f t="shared" si="14"/>
        <v>208.39999999999964</v>
      </c>
      <c r="N35" s="1">
        <f t="shared" si="15"/>
        <v>2.735626148595427E-2</v>
      </c>
      <c r="T35" s="1"/>
    </row>
    <row r="36" spans="1:20" x14ac:dyDescent="0.3">
      <c r="A36" s="2">
        <v>7508</v>
      </c>
      <c r="B36" s="3">
        <v>7507.94</v>
      </c>
      <c r="C36">
        <f t="shared" si="10"/>
        <v>-6.0000000000400178E-2</v>
      </c>
      <c r="D36" s="1">
        <f t="shared" si="11"/>
        <v>-7.9914757592434977E-6</v>
      </c>
      <c r="F36" s="2">
        <v>7508</v>
      </c>
      <c r="G36">
        <v>7479.38</v>
      </c>
      <c r="H36">
        <f t="shared" si="12"/>
        <v>-28.619999999999891</v>
      </c>
      <c r="I36" s="1">
        <f t="shared" si="13"/>
        <v>-3.8119339371337096E-3</v>
      </c>
      <c r="K36" s="2">
        <v>7508</v>
      </c>
      <c r="L36">
        <v>7560.87</v>
      </c>
      <c r="M36">
        <f t="shared" si="14"/>
        <v>52.869999999999891</v>
      </c>
      <c r="N36" s="1">
        <f t="shared" si="15"/>
        <v>7.0418220564730811E-3</v>
      </c>
      <c r="T36" s="1"/>
    </row>
    <row r="37" spans="1:20" x14ac:dyDescent="0.3">
      <c r="A37" s="2">
        <v>7870</v>
      </c>
      <c r="B37" s="3">
        <v>7857.82</v>
      </c>
      <c r="C37">
        <f t="shared" si="10"/>
        <v>-12.180000000000291</v>
      </c>
      <c r="D37" s="1">
        <f t="shared" si="11"/>
        <v>-1.5476493011436201E-3</v>
      </c>
      <c r="F37" s="2">
        <v>7870</v>
      </c>
      <c r="G37">
        <v>7836.89</v>
      </c>
      <c r="H37">
        <f t="shared" si="12"/>
        <v>-33.109999999999673</v>
      </c>
      <c r="I37" s="1">
        <f t="shared" si="13"/>
        <v>-4.2071156289707331E-3</v>
      </c>
      <c r="K37" s="2">
        <v>7870</v>
      </c>
      <c r="L37">
        <v>8053.04</v>
      </c>
      <c r="M37">
        <f t="shared" si="14"/>
        <v>183.03999999999996</v>
      </c>
      <c r="N37" s="1">
        <f t="shared" si="15"/>
        <v>2.3257941550190592E-2</v>
      </c>
      <c r="T37" s="1"/>
    </row>
    <row r="38" spans="1:20" x14ac:dyDescent="0.3">
      <c r="C38">
        <f>SUM(C22:C37)</f>
        <v>-1139.1999999999998</v>
      </c>
      <c r="D38" s="7">
        <f>MAX(D22:D37)</f>
        <v>7.1807542262679134E-3</v>
      </c>
      <c r="H38">
        <f>SUM(H22:H37)</f>
        <v>-679.14999999999873</v>
      </c>
      <c r="I38" s="7">
        <f>MAX(I22:I37)</f>
        <v>-1.0522884339548453E-3</v>
      </c>
      <c r="N38" s="7">
        <f>MAX(N22:N37)</f>
        <v>4.7222965738758081E-2</v>
      </c>
    </row>
    <row r="39" spans="1:20" x14ac:dyDescent="0.3">
      <c r="D39" s="7">
        <f>MIN(D22:D38)</f>
        <v>-3.3109299839657935E-2</v>
      </c>
      <c r="I39" s="7">
        <f>MIN(I22:I38)</f>
        <v>-1.3209407125756962E-2</v>
      </c>
      <c r="N39" s="7">
        <f>MIN(N22:N38)</f>
        <v>-4.344657035012367E-2</v>
      </c>
    </row>
    <row r="40" spans="1:20" ht="15" thickBot="1" x14ac:dyDescent="0.35"/>
    <row r="41" spans="1:20" ht="18" x14ac:dyDescent="0.35">
      <c r="A41" s="4" t="s">
        <v>76</v>
      </c>
      <c r="B41" s="8">
        <v>-8.9999999999999993E-3</v>
      </c>
      <c r="G41" s="4" t="s">
        <v>76</v>
      </c>
      <c r="H41" s="8">
        <v>-6.0000000000000001E-3</v>
      </c>
      <c r="K41" s="21"/>
      <c r="L41" s="26" t="s">
        <v>88</v>
      </c>
      <c r="M41" s="26"/>
      <c r="N41" s="25"/>
    </row>
    <row r="42" spans="1:20" ht="18" x14ac:dyDescent="0.35">
      <c r="A42" s="5" t="s">
        <v>6</v>
      </c>
      <c r="B42" s="9">
        <v>7.0000000000000001E-3</v>
      </c>
      <c r="G42" s="5" t="s">
        <v>6</v>
      </c>
      <c r="H42" s="9">
        <v>-1E-3</v>
      </c>
      <c r="K42" s="21"/>
      <c r="L42" s="23" t="s">
        <v>86</v>
      </c>
      <c r="M42" s="23" t="s">
        <v>87</v>
      </c>
    </row>
    <row r="43" spans="1:20" ht="18.600000000000001" thickBot="1" x14ac:dyDescent="0.4">
      <c r="A43" s="6" t="s">
        <v>7</v>
      </c>
      <c r="B43" s="10">
        <v>-3.3000000000000002E-2</v>
      </c>
      <c r="G43" s="6" t="s">
        <v>7</v>
      </c>
      <c r="H43" s="10">
        <v>-1.2999999999999999E-2</v>
      </c>
      <c r="K43" s="23" t="s">
        <v>83</v>
      </c>
      <c r="L43" s="21">
        <v>0.85299999999999998</v>
      </c>
      <c r="M43" s="21">
        <v>0.90600000000000003</v>
      </c>
    </row>
    <row r="44" spans="1:20" x14ac:dyDescent="0.3">
      <c r="K44" s="23" t="s">
        <v>84</v>
      </c>
      <c r="L44" s="21">
        <v>0.92600000000000005</v>
      </c>
      <c r="M44" s="21">
        <v>0.96599999999999997</v>
      </c>
    </row>
    <row r="45" spans="1:20" x14ac:dyDescent="0.3">
      <c r="K45" s="23" t="s">
        <v>85</v>
      </c>
      <c r="L45" s="21">
        <v>0.67300000000000004</v>
      </c>
      <c r="M45" s="21">
        <v>0.73</v>
      </c>
    </row>
  </sheetData>
  <mergeCells count="9">
    <mergeCell ref="L41:M41"/>
    <mergeCell ref="A2:D2"/>
    <mergeCell ref="F2:I2"/>
    <mergeCell ref="K2:N2"/>
    <mergeCell ref="P2:S2"/>
    <mergeCell ref="A20:D20"/>
    <mergeCell ref="F20:I20"/>
    <mergeCell ref="K20:N20"/>
    <mergeCell ref="P20:S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289F-EDED-4603-B618-AEB4A9AAD7DA}">
  <dimension ref="A1:V55"/>
  <sheetViews>
    <sheetView workbookViewId="0">
      <selection activeCell="A3" sqref="A3:D11"/>
    </sheetView>
  </sheetViews>
  <sheetFormatPr defaultRowHeight="14.4" x14ac:dyDescent="0.3"/>
  <cols>
    <col min="1" max="1" width="17.6640625" bestFit="1" customWidth="1"/>
    <col min="2" max="3" width="12.5546875" bestFit="1" customWidth="1"/>
    <col min="4" max="5" width="20.6640625" bestFit="1" customWidth="1"/>
  </cols>
  <sheetData>
    <row r="1" spans="1:5" x14ac:dyDescent="0.3">
      <c r="A1" s="18" t="s">
        <v>77</v>
      </c>
    </row>
    <row r="3" spans="1:5" x14ac:dyDescent="0.3">
      <c r="A3" s="24" t="s">
        <v>78</v>
      </c>
      <c r="B3" s="24" t="s">
        <v>79</v>
      </c>
      <c r="C3" s="24" t="s">
        <v>80</v>
      </c>
      <c r="D3" s="24" t="s">
        <v>81</v>
      </c>
    </row>
    <row r="4" spans="1:5" x14ac:dyDescent="0.3">
      <c r="A4" s="21">
        <v>4</v>
      </c>
      <c r="B4" s="21">
        <v>1</v>
      </c>
      <c r="C4" s="21">
        <v>349</v>
      </c>
      <c r="D4" s="21">
        <v>599</v>
      </c>
    </row>
    <row r="5" spans="1:5" x14ac:dyDescent="0.3">
      <c r="A5" s="21">
        <v>12</v>
      </c>
      <c r="B5" s="21">
        <v>1</v>
      </c>
      <c r="C5" s="21">
        <v>244</v>
      </c>
      <c r="D5" s="21">
        <v>642</v>
      </c>
    </row>
    <row r="6" spans="1:5" x14ac:dyDescent="0.3">
      <c r="A6" s="21">
        <v>12</v>
      </c>
      <c r="B6" s="21">
        <v>2</v>
      </c>
      <c r="C6" s="21">
        <v>140</v>
      </c>
      <c r="D6" s="21">
        <v>656</v>
      </c>
    </row>
    <row r="7" spans="1:5" x14ac:dyDescent="0.3">
      <c r="A7" s="21">
        <v>4</v>
      </c>
      <c r="B7" s="21">
        <v>2</v>
      </c>
      <c r="C7" s="21">
        <v>269</v>
      </c>
      <c r="D7" s="21">
        <v>623</v>
      </c>
    </row>
    <row r="8" spans="1:5" x14ac:dyDescent="0.3">
      <c r="A8" s="21">
        <v>4</v>
      </c>
      <c r="B8" s="21">
        <v>3</v>
      </c>
      <c r="C8" s="21">
        <v>251</v>
      </c>
      <c r="D8" s="21">
        <v>628</v>
      </c>
    </row>
    <row r="9" spans="1:5" x14ac:dyDescent="0.3">
      <c r="A9" s="21">
        <v>16</v>
      </c>
      <c r="B9" s="21">
        <v>2</v>
      </c>
      <c r="C9" s="21">
        <v>119</v>
      </c>
      <c r="D9" s="21">
        <v>771</v>
      </c>
    </row>
    <row r="10" spans="1:5" x14ac:dyDescent="0.3">
      <c r="A10" s="22">
        <v>16</v>
      </c>
      <c r="B10" s="22">
        <v>1</v>
      </c>
      <c r="C10" s="22">
        <v>242</v>
      </c>
      <c r="D10" s="22">
        <v>655</v>
      </c>
      <c r="E10" s="19" t="s">
        <v>82</v>
      </c>
    </row>
    <row r="11" spans="1:5" x14ac:dyDescent="0.3">
      <c r="A11" s="21">
        <v>24</v>
      </c>
      <c r="B11" s="21">
        <v>1</v>
      </c>
      <c r="C11" s="21">
        <v>264</v>
      </c>
      <c r="D11" s="21">
        <v>715</v>
      </c>
    </row>
    <row r="24" spans="1:22" x14ac:dyDescent="0.3">
      <c r="A24" s="12" t="s">
        <v>8</v>
      </c>
      <c r="B24" t="s">
        <v>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17</v>
      </c>
      <c r="K24" t="s">
        <v>18</v>
      </c>
      <c r="L24" t="s">
        <v>19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25</v>
      </c>
      <c r="S24" t="s">
        <v>26</v>
      </c>
      <c r="T24" t="s">
        <v>27</v>
      </c>
      <c r="U24" t="s">
        <v>28</v>
      </c>
      <c r="V24" t="s">
        <v>29</v>
      </c>
    </row>
    <row r="26" spans="1:22" x14ac:dyDescent="0.3">
      <c r="A26" t="s">
        <v>42</v>
      </c>
      <c r="C26" t="s">
        <v>43</v>
      </c>
      <c r="D26" t="s">
        <v>44</v>
      </c>
      <c r="E26" t="s">
        <v>45</v>
      </c>
      <c r="F26" t="s">
        <v>2</v>
      </c>
      <c r="G26" t="s">
        <v>3</v>
      </c>
    </row>
    <row r="27" spans="1:22" x14ac:dyDescent="0.3">
      <c r="A27" s="13" t="s">
        <v>30</v>
      </c>
      <c r="B27" s="15"/>
      <c r="C27" s="15"/>
      <c r="G27" s="1"/>
    </row>
    <row r="28" spans="1:22" x14ac:dyDescent="0.3">
      <c r="A28" s="14" t="s">
        <v>31</v>
      </c>
      <c r="B28" s="15"/>
      <c r="C28" s="15"/>
      <c r="G28" s="1"/>
    </row>
    <row r="29" spans="1:22" x14ac:dyDescent="0.3">
      <c r="A29" s="14" t="s">
        <v>32</v>
      </c>
      <c r="B29" s="15"/>
      <c r="C29" s="15"/>
      <c r="G29" s="1"/>
    </row>
    <row r="30" spans="1:22" x14ac:dyDescent="0.3">
      <c r="A30" s="14" t="s">
        <v>33</v>
      </c>
      <c r="B30" s="15"/>
      <c r="C30" s="15"/>
      <c r="G30" s="1"/>
    </row>
    <row r="31" spans="1:22" x14ac:dyDescent="0.3">
      <c r="A31" s="14">
        <v>-402.82678099999998</v>
      </c>
      <c r="B31" s="15"/>
      <c r="C31" s="15"/>
      <c r="G31" s="1"/>
    </row>
    <row r="32" spans="1:22" x14ac:dyDescent="0.3">
      <c r="A32" s="14" t="s">
        <v>34</v>
      </c>
      <c r="B32" s="14">
        <v>-14.997400000000001</v>
      </c>
      <c r="C32" s="3">
        <v>-200</v>
      </c>
      <c r="D32" s="3">
        <v>7858</v>
      </c>
      <c r="G32" s="1"/>
    </row>
    <row r="33" spans="1:7" x14ac:dyDescent="0.3">
      <c r="A33" s="14"/>
      <c r="B33" s="14"/>
      <c r="C33" s="3"/>
      <c r="D33" t="s">
        <v>0</v>
      </c>
      <c r="E33" t="s">
        <v>1</v>
      </c>
      <c r="G33" s="1"/>
    </row>
    <row r="34" spans="1:7" x14ac:dyDescent="0.3">
      <c r="A34" s="14" t="s">
        <v>35</v>
      </c>
      <c r="B34" s="14">
        <v>-94.129000000000005</v>
      </c>
      <c r="C34" s="3">
        <v>66</v>
      </c>
      <c r="D34" s="16">
        <v>7924</v>
      </c>
      <c r="E34" s="3">
        <f>D32+B34</f>
        <v>7763.8710000000001</v>
      </c>
      <c r="F34">
        <f t="shared" ref="F34:F49" si="0">E34-D34</f>
        <v>-160.12899999999991</v>
      </c>
      <c r="G34" s="1">
        <f t="shared" ref="G34:G49" si="1">(E34-D34)/D34</f>
        <v>-2.0208101968702662E-2</v>
      </c>
    </row>
    <row r="35" spans="1:7" x14ac:dyDescent="0.3">
      <c r="A35" s="14">
        <v>-473.72083099999998</v>
      </c>
      <c r="B35" s="14">
        <v>-473.72</v>
      </c>
      <c r="C35" s="3">
        <v>-234</v>
      </c>
      <c r="D35" s="16">
        <v>7690</v>
      </c>
      <c r="E35" s="3">
        <f t="shared" ref="E35:E49" si="2">D34+B35</f>
        <v>7450.28</v>
      </c>
      <c r="F35">
        <f t="shared" si="0"/>
        <v>-239.72000000000025</v>
      </c>
      <c r="G35" s="1">
        <f t="shared" si="1"/>
        <v>-3.1172951885565701E-2</v>
      </c>
    </row>
    <row r="36" spans="1:7" x14ac:dyDescent="0.3">
      <c r="A36" s="14" t="s">
        <v>36</v>
      </c>
      <c r="B36" s="14">
        <v>154.22200000000001</v>
      </c>
      <c r="C36" s="3">
        <v>267</v>
      </c>
      <c r="D36" s="16">
        <v>7957</v>
      </c>
      <c r="E36" s="3">
        <f t="shared" si="2"/>
        <v>7844.2219999999998</v>
      </c>
      <c r="F36">
        <f t="shared" si="0"/>
        <v>-112.77800000000025</v>
      </c>
      <c r="G36" s="1">
        <f t="shared" si="1"/>
        <v>-1.4173432198064629E-2</v>
      </c>
    </row>
    <row r="37" spans="1:7" x14ac:dyDescent="0.3">
      <c r="A37" s="14">
        <v>-511.53955100000002</v>
      </c>
      <c r="B37" s="14">
        <v>-511.54</v>
      </c>
      <c r="C37" s="3">
        <v>-659</v>
      </c>
      <c r="D37" s="16">
        <v>7298</v>
      </c>
      <c r="E37" s="3">
        <f t="shared" si="2"/>
        <v>7445.46</v>
      </c>
      <c r="F37">
        <f t="shared" si="0"/>
        <v>147.46000000000004</v>
      </c>
      <c r="G37" s="1">
        <f t="shared" si="1"/>
        <v>2.0205535763222805E-2</v>
      </c>
    </row>
    <row r="38" spans="1:7" x14ac:dyDescent="0.3">
      <c r="A38" s="14" t="s">
        <v>37</v>
      </c>
      <c r="B38" s="14">
        <v>507.49299999999999</v>
      </c>
      <c r="C38" s="3">
        <v>-197</v>
      </c>
      <c r="D38" s="16">
        <v>7101</v>
      </c>
      <c r="E38" s="3">
        <f t="shared" si="2"/>
        <v>7805.4930000000004</v>
      </c>
      <c r="F38">
        <f t="shared" si="0"/>
        <v>704.49300000000039</v>
      </c>
      <c r="G38" s="1">
        <f t="shared" si="1"/>
        <v>9.921039290240817E-2</v>
      </c>
    </row>
    <row r="39" spans="1:7" x14ac:dyDescent="0.3">
      <c r="A39" s="14" t="s">
        <v>38</v>
      </c>
      <c r="B39" s="14">
        <v>718.18119999999999</v>
      </c>
      <c r="C39" s="3">
        <v>-30</v>
      </c>
      <c r="D39" s="16">
        <v>7071</v>
      </c>
      <c r="E39" s="3">
        <f t="shared" si="2"/>
        <v>7819.1812</v>
      </c>
      <c r="F39">
        <f t="shared" si="0"/>
        <v>748.18119999999999</v>
      </c>
      <c r="G39" s="1">
        <f t="shared" si="1"/>
        <v>0.10580981473624664</v>
      </c>
    </row>
    <row r="40" spans="1:7" x14ac:dyDescent="0.3">
      <c r="A40" s="14">
        <v>5.5316296100000004</v>
      </c>
      <c r="B40" s="14">
        <v>5.53</v>
      </c>
      <c r="C40" s="3">
        <v>-187</v>
      </c>
      <c r="D40" s="16">
        <v>6884</v>
      </c>
      <c r="E40" s="3">
        <f t="shared" si="2"/>
        <v>7076.53</v>
      </c>
      <c r="F40">
        <f t="shared" si="0"/>
        <v>192.52999999999975</v>
      </c>
      <c r="G40" s="1">
        <f t="shared" si="1"/>
        <v>2.7967751307379395E-2</v>
      </c>
    </row>
    <row r="41" spans="1:7" x14ac:dyDescent="0.3">
      <c r="A41" s="14" t="s">
        <v>39</v>
      </c>
      <c r="B41" s="14">
        <v>273.48</v>
      </c>
      <c r="C41" s="3">
        <v>997</v>
      </c>
      <c r="D41" s="16">
        <v>7881</v>
      </c>
      <c r="E41" s="3">
        <f t="shared" si="2"/>
        <v>7157.48</v>
      </c>
      <c r="F41">
        <f t="shared" si="0"/>
        <v>-723.52000000000044</v>
      </c>
      <c r="G41" s="1">
        <f t="shared" si="1"/>
        <v>-9.1805608425326785E-2</v>
      </c>
    </row>
    <row r="42" spans="1:7" x14ac:dyDescent="0.3">
      <c r="A42" s="14" t="s">
        <v>40</v>
      </c>
      <c r="B42" s="14">
        <v>35.04</v>
      </c>
      <c r="C42" s="3">
        <v>-397</v>
      </c>
      <c r="D42" s="16">
        <v>7484</v>
      </c>
      <c r="E42" s="3">
        <f t="shared" si="2"/>
        <v>7916.04</v>
      </c>
      <c r="F42">
        <f t="shared" si="0"/>
        <v>432.03999999999996</v>
      </c>
      <c r="G42" s="1">
        <f t="shared" si="1"/>
        <v>5.7728487439871724E-2</v>
      </c>
    </row>
    <row r="43" spans="1:7" x14ac:dyDescent="0.3">
      <c r="A43" s="14">
        <v>-175.928381</v>
      </c>
      <c r="B43" s="14">
        <v>-175.93</v>
      </c>
      <c r="C43" s="3">
        <v>-12</v>
      </c>
      <c r="D43" s="16">
        <v>7472</v>
      </c>
      <c r="E43" s="3">
        <f t="shared" si="2"/>
        <v>7308.07</v>
      </c>
      <c r="F43">
        <f t="shared" si="0"/>
        <v>-163.93000000000029</v>
      </c>
      <c r="G43" s="1">
        <f t="shared" si="1"/>
        <v>-2.1939239828693828E-2</v>
      </c>
    </row>
    <row r="44" spans="1:7" x14ac:dyDescent="0.3">
      <c r="A44" s="14">
        <v>-426.05743100000001</v>
      </c>
      <c r="B44" s="14">
        <v>-426.06</v>
      </c>
      <c r="C44" s="3">
        <v>197</v>
      </c>
      <c r="D44" s="16">
        <v>7669</v>
      </c>
      <c r="E44" s="3">
        <f t="shared" si="2"/>
        <v>7045.94</v>
      </c>
      <c r="F44">
        <f t="shared" si="0"/>
        <v>-623.0600000000004</v>
      </c>
      <c r="G44" s="1">
        <f t="shared" si="1"/>
        <v>-8.1243969226757126E-2</v>
      </c>
    </row>
    <row r="45" spans="1:7" x14ac:dyDescent="0.3">
      <c r="A45" s="14">
        <v>-112.62002099999999</v>
      </c>
      <c r="B45" s="14">
        <v>-112.62</v>
      </c>
      <c r="C45" s="3">
        <v>309</v>
      </c>
      <c r="D45" s="16">
        <v>7978</v>
      </c>
      <c r="E45" s="3">
        <f t="shared" si="2"/>
        <v>7556.38</v>
      </c>
      <c r="F45">
        <f t="shared" si="0"/>
        <v>-421.61999999999989</v>
      </c>
      <c r="G45" s="1">
        <f t="shared" si="1"/>
        <v>-5.2847831536725981E-2</v>
      </c>
    </row>
    <row r="46" spans="1:7" x14ac:dyDescent="0.3">
      <c r="A46" s="14">
        <v>-376.60785099999998</v>
      </c>
      <c r="B46" s="14">
        <v>-376.61</v>
      </c>
      <c r="C46" s="3">
        <v>-295</v>
      </c>
      <c r="D46" s="16">
        <v>7683</v>
      </c>
      <c r="E46" s="3">
        <f t="shared" si="2"/>
        <v>7601.39</v>
      </c>
      <c r="F46">
        <f t="shared" si="0"/>
        <v>-81.609999999999673</v>
      </c>
      <c r="G46" s="1">
        <f t="shared" si="1"/>
        <v>-1.0622152804893878E-2</v>
      </c>
    </row>
    <row r="47" spans="1:7" x14ac:dyDescent="0.3">
      <c r="A47" s="14">
        <v>-460.78687100000002</v>
      </c>
      <c r="B47" s="14">
        <v>-460.79</v>
      </c>
      <c r="C47" s="3">
        <v>-65</v>
      </c>
      <c r="D47" s="16">
        <v>7618</v>
      </c>
      <c r="E47" s="3">
        <f t="shared" si="2"/>
        <v>7222.21</v>
      </c>
      <c r="F47">
        <f t="shared" si="0"/>
        <v>-395.78999999999996</v>
      </c>
      <c r="G47" s="1">
        <f t="shared" si="1"/>
        <v>-5.1954581254922548E-2</v>
      </c>
    </row>
    <row r="48" spans="1:7" x14ac:dyDescent="0.3">
      <c r="A48" s="14">
        <v>-353.90735100000001</v>
      </c>
      <c r="B48" s="14">
        <v>-353.91</v>
      </c>
      <c r="C48" s="3">
        <v>-110</v>
      </c>
      <c r="D48" s="16">
        <v>7508</v>
      </c>
      <c r="E48" s="3">
        <f t="shared" si="2"/>
        <v>7264.09</v>
      </c>
      <c r="F48">
        <f t="shared" si="0"/>
        <v>-243.90999999999985</v>
      </c>
      <c r="G48" s="1">
        <f t="shared" si="1"/>
        <v>-3.2486680873734665E-2</v>
      </c>
    </row>
    <row r="49" spans="1:7" x14ac:dyDescent="0.3">
      <c r="A49" s="14" t="s">
        <v>41</v>
      </c>
      <c r="B49" s="14">
        <v>413.49099999999999</v>
      </c>
      <c r="C49" s="3">
        <v>362</v>
      </c>
      <c r="D49" s="16">
        <v>7870</v>
      </c>
      <c r="E49" s="3">
        <f t="shared" si="2"/>
        <v>7921.491</v>
      </c>
      <c r="F49">
        <f t="shared" si="0"/>
        <v>51.490999999999985</v>
      </c>
      <c r="G49" s="1">
        <f t="shared" si="1"/>
        <v>6.5426937738246489E-3</v>
      </c>
    </row>
    <row r="50" spans="1:7" x14ac:dyDescent="0.3">
      <c r="A50" s="15"/>
      <c r="B50" s="15"/>
      <c r="C50" s="15"/>
      <c r="F50">
        <f>SUM(F34:F49)</f>
        <v>-889.8718000000008</v>
      </c>
      <c r="G50" s="7">
        <f>MAX(G34:G49)</f>
        <v>0.10580981473624664</v>
      </c>
    </row>
    <row r="51" spans="1:7" x14ac:dyDescent="0.3">
      <c r="G51" s="7">
        <f>MIN(G34:G50)</f>
        <v>-9.1805608425326785E-2</v>
      </c>
    </row>
    <row r="52" spans="1:7" ht="15" thickBot="1" x14ac:dyDescent="0.35"/>
    <row r="53" spans="1:7" ht="18" x14ac:dyDescent="0.35">
      <c r="F53" s="4" t="s">
        <v>76</v>
      </c>
      <c r="G53" s="8">
        <v>-6.0000000000000001E-3</v>
      </c>
    </row>
    <row r="54" spans="1:7" ht="18" x14ac:dyDescent="0.35">
      <c r="F54" s="5" t="s">
        <v>6</v>
      </c>
      <c r="G54" s="9">
        <v>0.106</v>
      </c>
    </row>
    <row r="55" spans="1:7" ht="18.600000000000001" thickBot="1" x14ac:dyDescent="0.4">
      <c r="F55" s="6" t="s">
        <v>7</v>
      </c>
      <c r="G55" s="10">
        <v>-9.1999999999999998E-2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2B1A-988B-4191-A414-956B2E0425AC}">
  <dimension ref="A1:Q289"/>
  <sheetViews>
    <sheetView workbookViewId="0">
      <selection activeCell="A21" sqref="A1:XFD21"/>
    </sheetView>
  </sheetViews>
  <sheetFormatPr defaultRowHeight="14.4" x14ac:dyDescent="0.3"/>
  <cols>
    <col min="1" max="1" width="20.109375" customWidth="1"/>
    <col min="2" max="2" width="9.33203125" bestFit="1" customWidth="1"/>
    <col min="5" max="5" width="9.33203125" bestFit="1" customWidth="1"/>
  </cols>
  <sheetData>
    <row r="1" spans="1:5" x14ac:dyDescent="0.3">
      <c r="A1" t="s">
        <v>0</v>
      </c>
      <c r="E1" s="11"/>
    </row>
    <row r="2" spans="1:5" x14ac:dyDescent="0.3">
      <c r="A2" s="2">
        <v>7924</v>
      </c>
      <c r="E2" s="11"/>
    </row>
    <row r="3" spans="1:5" x14ac:dyDescent="0.3">
      <c r="A3" s="2">
        <v>7690</v>
      </c>
      <c r="E3" s="11"/>
    </row>
    <row r="4" spans="1:5" x14ac:dyDescent="0.3">
      <c r="A4" s="2">
        <v>7957</v>
      </c>
      <c r="E4" s="11"/>
    </row>
    <row r="5" spans="1:5" x14ac:dyDescent="0.3">
      <c r="A5" s="2">
        <v>7298</v>
      </c>
      <c r="E5" s="11"/>
    </row>
    <row r="6" spans="1:5" x14ac:dyDescent="0.3">
      <c r="A6" s="2">
        <v>7101</v>
      </c>
      <c r="E6" s="11"/>
    </row>
    <row r="7" spans="1:5" x14ac:dyDescent="0.3">
      <c r="A7" s="2">
        <v>7071</v>
      </c>
      <c r="E7" s="11"/>
    </row>
    <row r="8" spans="1:5" x14ac:dyDescent="0.3">
      <c r="A8" s="2">
        <v>6884</v>
      </c>
      <c r="E8" s="11"/>
    </row>
    <row r="9" spans="1:5" x14ac:dyDescent="0.3">
      <c r="A9" s="2">
        <v>7881</v>
      </c>
      <c r="E9" s="11"/>
    </row>
    <row r="10" spans="1:5" x14ac:dyDescent="0.3">
      <c r="A10" s="2">
        <v>7484</v>
      </c>
      <c r="E10" s="11"/>
    </row>
    <row r="11" spans="1:5" x14ac:dyDescent="0.3">
      <c r="A11" s="2">
        <v>7472</v>
      </c>
      <c r="E11" s="11"/>
    </row>
    <row r="12" spans="1:5" x14ac:dyDescent="0.3">
      <c r="A12" s="2">
        <v>7669</v>
      </c>
      <c r="E12" s="11"/>
    </row>
    <row r="13" spans="1:5" x14ac:dyDescent="0.3">
      <c r="A13" s="2">
        <v>7978</v>
      </c>
      <c r="E13" s="11"/>
    </row>
    <row r="14" spans="1:5" x14ac:dyDescent="0.3">
      <c r="A14" s="2">
        <v>7683</v>
      </c>
      <c r="E14" s="11"/>
    </row>
    <row r="15" spans="1:5" x14ac:dyDescent="0.3">
      <c r="A15" s="2">
        <v>7618</v>
      </c>
      <c r="E15" s="11"/>
    </row>
    <row r="16" spans="1:5" x14ac:dyDescent="0.3">
      <c r="A16" s="2">
        <v>7508</v>
      </c>
      <c r="E16" s="11"/>
    </row>
    <row r="17" spans="1:2" x14ac:dyDescent="0.3">
      <c r="A17" s="2">
        <v>7870</v>
      </c>
    </row>
    <row r="22" spans="1:2" x14ac:dyDescent="0.3">
      <c r="A22" t="s">
        <v>46</v>
      </c>
      <c r="B22" s="11"/>
    </row>
    <row r="23" spans="1:2" x14ac:dyDescent="0.3">
      <c r="A23">
        <v>8239.6725711822492</v>
      </c>
    </row>
    <row r="24" spans="1:2" x14ac:dyDescent="0.3">
      <c r="A24">
        <v>8298.2266292572003</v>
      </c>
    </row>
    <row r="25" spans="1:2" x14ac:dyDescent="0.3">
      <c r="A25">
        <v>8263.1975383758509</v>
      </c>
    </row>
    <row r="26" spans="1:2" x14ac:dyDescent="0.3">
      <c r="A26">
        <v>8267.7597374916004</v>
      </c>
    </row>
    <row r="27" spans="1:2" x14ac:dyDescent="0.3">
      <c r="A27">
        <v>8273.4177432060205</v>
      </c>
    </row>
    <row r="28" spans="1:2" x14ac:dyDescent="0.3">
      <c r="A28">
        <v>8313.4197115898096</v>
      </c>
    </row>
    <row r="29" spans="1:2" x14ac:dyDescent="0.3">
      <c r="A29">
        <v>8289.0631003379804</v>
      </c>
    </row>
    <row r="30" spans="1:2" x14ac:dyDescent="0.3">
      <c r="A30">
        <v>8180.1890769004804</v>
      </c>
    </row>
    <row r="31" spans="1:2" x14ac:dyDescent="0.3">
      <c r="A31">
        <v>8221.1967406272797</v>
      </c>
    </row>
    <row r="32" spans="1:2" x14ac:dyDescent="0.3">
      <c r="A32">
        <v>8174.5187849998401</v>
      </c>
    </row>
    <row r="33" spans="1:1" x14ac:dyDescent="0.3">
      <c r="A33">
        <v>8225.2149710655194</v>
      </c>
    </row>
    <row r="34" spans="1:1" x14ac:dyDescent="0.3">
      <c r="A34">
        <v>8102.9273428916904</v>
      </c>
    </row>
    <row r="35" spans="1:1" x14ac:dyDescent="0.3">
      <c r="A35">
        <v>8069.9721159934998</v>
      </c>
    </row>
    <row r="36" spans="1:1" x14ac:dyDescent="0.3">
      <c r="A36">
        <v>8015.9108977317801</v>
      </c>
    </row>
    <row r="37" spans="1:1" x14ac:dyDescent="0.3">
      <c r="A37" t="s">
        <v>47</v>
      </c>
    </row>
    <row r="38" spans="1:1" x14ac:dyDescent="0.3">
      <c r="A38" t="s">
        <v>48</v>
      </c>
    </row>
    <row r="39" spans="1:1" x14ac:dyDescent="0.3">
      <c r="A39">
        <v>8084.5418643951398</v>
      </c>
    </row>
    <row r="40" spans="1:1" x14ac:dyDescent="0.3">
      <c r="A40">
        <v>8115.7300910949698</v>
      </c>
    </row>
    <row r="41" spans="1:1" x14ac:dyDescent="0.3">
      <c r="A41">
        <v>8148.0036163329996</v>
      </c>
    </row>
    <row r="42" spans="1:1" x14ac:dyDescent="0.3">
      <c r="A42">
        <v>8141.4265666007996</v>
      </c>
    </row>
    <row r="43" spans="1:1" x14ac:dyDescent="0.3">
      <c r="A43">
        <v>8138.0163836479096</v>
      </c>
    </row>
    <row r="44" spans="1:1" x14ac:dyDescent="0.3">
      <c r="A44">
        <v>8065.2561755180304</v>
      </c>
    </row>
    <row r="45" spans="1:1" x14ac:dyDescent="0.3">
      <c r="A45">
        <v>8039.4991946220398</v>
      </c>
    </row>
    <row r="46" spans="1:1" x14ac:dyDescent="0.3">
      <c r="A46">
        <v>8041.1042072772898</v>
      </c>
    </row>
    <row r="47" spans="1:1" x14ac:dyDescent="0.3">
      <c r="A47">
        <v>8007.7921650409698</v>
      </c>
    </row>
    <row r="48" spans="1:1" x14ac:dyDescent="0.3">
      <c r="A48">
        <v>7986.5442440509796</v>
      </c>
    </row>
    <row r="49" spans="1:1" x14ac:dyDescent="0.3">
      <c r="A49">
        <v>7902.88292050361</v>
      </c>
    </row>
    <row r="50" spans="1:1" x14ac:dyDescent="0.3">
      <c r="A50">
        <v>7943.6925899982398</v>
      </c>
    </row>
    <row r="51" spans="1:1" x14ac:dyDescent="0.3">
      <c r="A51">
        <v>7888.19393658638</v>
      </c>
    </row>
    <row r="52" spans="1:1" x14ac:dyDescent="0.3">
      <c r="A52">
        <v>7858.8413708209901</v>
      </c>
    </row>
    <row r="53" spans="1:1" x14ac:dyDescent="0.3">
      <c r="A53" t="s">
        <v>49</v>
      </c>
    </row>
    <row r="54" spans="1:1" x14ac:dyDescent="0.3">
      <c r="A54" t="s">
        <v>50</v>
      </c>
    </row>
    <row r="55" spans="1:1" x14ac:dyDescent="0.3">
      <c r="A55">
        <v>7998.4537963867097</v>
      </c>
    </row>
    <row r="56" spans="1:1" x14ac:dyDescent="0.3">
      <c r="A56">
        <v>8069.0990142822202</v>
      </c>
    </row>
    <row r="57" spans="1:1" x14ac:dyDescent="0.3">
      <c r="A57">
        <v>8162.81886291503</v>
      </c>
    </row>
    <row r="58" spans="1:1" x14ac:dyDescent="0.3">
      <c r="A58">
        <v>8141.5109157562201</v>
      </c>
    </row>
    <row r="59" spans="1:1" x14ac:dyDescent="0.3">
      <c r="A59">
        <v>8140.5678101181902</v>
      </c>
    </row>
    <row r="60" spans="1:1" x14ac:dyDescent="0.3">
      <c r="A60">
        <v>8140.3006232380803</v>
      </c>
    </row>
    <row r="61" spans="1:1" x14ac:dyDescent="0.3">
      <c r="A61">
        <v>8063.9140036702101</v>
      </c>
    </row>
    <row r="62" spans="1:1" x14ac:dyDescent="0.3">
      <c r="A62">
        <v>7911.6209891438402</v>
      </c>
    </row>
    <row r="63" spans="1:1" x14ac:dyDescent="0.3">
      <c r="A63">
        <v>7962.2132475972103</v>
      </c>
    </row>
    <row r="64" spans="1:1" x14ac:dyDescent="0.3">
      <c r="A64">
        <v>7934.3622706532396</v>
      </c>
    </row>
    <row r="65" spans="1:1" x14ac:dyDescent="0.3">
      <c r="A65">
        <v>8004.5222743153499</v>
      </c>
    </row>
    <row r="66" spans="1:1" x14ac:dyDescent="0.3">
      <c r="A66">
        <v>7928.2029765248299</v>
      </c>
    </row>
    <row r="67" spans="1:1" x14ac:dyDescent="0.3">
      <c r="A67">
        <v>7877.7925456166204</v>
      </c>
    </row>
    <row r="68" spans="1:1" x14ac:dyDescent="0.3">
      <c r="A68">
        <v>7793.9570277333196</v>
      </c>
    </row>
    <row r="69" spans="1:1" x14ac:dyDescent="0.3">
      <c r="A69" t="s">
        <v>51</v>
      </c>
    </row>
    <row r="70" spans="1:1" x14ac:dyDescent="0.3">
      <c r="A70" t="s">
        <v>52</v>
      </c>
    </row>
    <row r="71" spans="1:1" x14ac:dyDescent="0.3">
      <c r="A71">
        <v>8660.6994323730396</v>
      </c>
    </row>
    <row r="72" spans="1:1" x14ac:dyDescent="0.3">
      <c r="A72">
        <v>8417.3497467040997</v>
      </c>
    </row>
    <row r="73" spans="1:1" x14ac:dyDescent="0.3">
      <c r="A73">
        <v>9720.0736236572193</v>
      </c>
    </row>
    <row r="74" spans="1:1" x14ac:dyDescent="0.3">
      <c r="A74">
        <v>9646.1992797851508</v>
      </c>
    </row>
    <row r="75" spans="1:1" x14ac:dyDescent="0.3">
      <c r="A75">
        <v>9748.3842391967701</v>
      </c>
    </row>
    <row r="76" spans="1:1" x14ac:dyDescent="0.3">
      <c r="A76">
        <v>9054.2588729858398</v>
      </c>
    </row>
    <row r="77" spans="1:1" x14ac:dyDescent="0.3">
      <c r="A77">
        <v>8704.7708969116193</v>
      </c>
    </row>
    <row r="78" spans="1:1" x14ac:dyDescent="0.3">
      <c r="A78">
        <v>8425.2594833374005</v>
      </c>
    </row>
    <row r="79" spans="1:1" x14ac:dyDescent="0.3">
      <c r="A79">
        <v>8294.1178817749005</v>
      </c>
    </row>
    <row r="80" spans="1:1" x14ac:dyDescent="0.3">
      <c r="A80">
        <v>8674.5445175170898</v>
      </c>
    </row>
    <row r="81" spans="1:1" x14ac:dyDescent="0.3">
      <c r="A81">
        <v>8383.7128219604492</v>
      </c>
    </row>
    <row r="82" spans="1:1" x14ac:dyDescent="0.3">
      <c r="A82">
        <v>8945.3201828002893</v>
      </c>
    </row>
    <row r="83" spans="1:1" x14ac:dyDescent="0.3">
      <c r="A83">
        <v>8958.8164386749195</v>
      </c>
    </row>
    <row r="84" spans="1:1" x14ac:dyDescent="0.3">
      <c r="A84">
        <v>8641.3074665069507</v>
      </c>
    </row>
    <row r="85" spans="1:1" x14ac:dyDescent="0.3">
      <c r="A85" t="s">
        <v>53</v>
      </c>
    </row>
    <row r="86" spans="1:1" x14ac:dyDescent="0.3">
      <c r="A86" t="s">
        <v>54</v>
      </c>
    </row>
    <row r="87" spans="1:1" x14ac:dyDescent="0.3">
      <c r="A87">
        <v>7712.1007976531901</v>
      </c>
    </row>
    <row r="88" spans="1:1" x14ac:dyDescent="0.3">
      <c r="A88">
        <v>7750.5521869659397</v>
      </c>
    </row>
    <row r="89" spans="1:1" x14ac:dyDescent="0.3">
      <c r="A89">
        <v>7787.2200946807798</v>
      </c>
    </row>
    <row r="90" spans="1:1" x14ac:dyDescent="0.3">
      <c r="A90">
        <v>7774.5745315551703</v>
      </c>
    </row>
    <row r="91" spans="1:1" x14ac:dyDescent="0.3">
      <c r="A91">
        <v>7764.3865919113096</v>
      </c>
    </row>
    <row r="92" spans="1:1" x14ac:dyDescent="0.3">
      <c r="A92">
        <v>7692.0243940353303</v>
      </c>
    </row>
    <row r="93" spans="1:1" x14ac:dyDescent="0.3">
      <c r="A93">
        <v>7659.9278974532999</v>
      </c>
    </row>
    <row r="94" spans="1:1" x14ac:dyDescent="0.3">
      <c r="A94">
        <v>7666.24015855789</v>
      </c>
    </row>
    <row r="95" spans="1:1" x14ac:dyDescent="0.3">
      <c r="A95">
        <v>7631.9109997749301</v>
      </c>
    </row>
    <row r="96" spans="1:1" x14ac:dyDescent="0.3">
      <c r="A96">
        <v>7605.4117417335501</v>
      </c>
    </row>
    <row r="97" spans="1:1" x14ac:dyDescent="0.3">
      <c r="A97">
        <v>7524.8505921363803</v>
      </c>
    </row>
    <row r="98" spans="1:1" x14ac:dyDescent="0.3">
      <c r="A98">
        <v>7574.6429467201197</v>
      </c>
    </row>
    <row r="99" spans="1:1" x14ac:dyDescent="0.3">
      <c r="A99">
        <v>7511.4325013160696</v>
      </c>
    </row>
    <row r="100" spans="1:1" x14ac:dyDescent="0.3">
      <c r="A100">
        <v>7482.8548169136002</v>
      </c>
    </row>
    <row r="101" spans="1:1" x14ac:dyDescent="0.3">
      <c r="A101" t="s">
        <v>55</v>
      </c>
    </row>
    <row r="102" spans="1:1" x14ac:dyDescent="0.3">
      <c r="A102" t="s">
        <v>56</v>
      </c>
    </row>
    <row r="103" spans="1:1" x14ac:dyDescent="0.3">
      <c r="A103">
        <v>7995.0214729309</v>
      </c>
    </row>
    <row r="104" spans="1:1" x14ac:dyDescent="0.3">
      <c r="A104">
        <v>7988.0371303558304</v>
      </c>
    </row>
    <row r="105" spans="1:1" x14ac:dyDescent="0.3">
      <c r="A105">
        <v>7952.5248622894196</v>
      </c>
    </row>
    <row r="106" spans="1:1" x14ac:dyDescent="0.3">
      <c r="A106">
        <v>7984.5052185058503</v>
      </c>
    </row>
    <row r="107" spans="1:1" x14ac:dyDescent="0.3">
      <c r="A107">
        <v>8013.44969940185</v>
      </c>
    </row>
    <row r="108" spans="1:1" x14ac:dyDescent="0.3">
      <c r="A108">
        <v>7988.1880340576099</v>
      </c>
    </row>
    <row r="109" spans="1:1" x14ac:dyDescent="0.3">
      <c r="A109">
        <v>8000.6906585693296</v>
      </c>
    </row>
    <row r="110" spans="1:1" x14ac:dyDescent="0.3">
      <c r="A110">
        <v>7958.5366859435999</v>
      </c>
    </row>
    <row r="111" spans="1:1" x14ac:dyDescent="0.3">
      <c r="A111">
        <v>7945.6979722976603</v>
      </c>
    </row>
    <row r="112" spans="1:1" x14ac:dyDescent="0.3">
      <c r="A112">
        <v>7935.6022300720197</v>
      </c>
    </row>
    <row r="113" spans="1:1" x14ac:dyDescent="0.3">
      <c r="A113">
        <v>7878.1464233398401</v>
      </c>
    </row>
    <row r="114" spans="1:1" x14ac:dyDescent="0.3">
      <c r="A114">
        <v>7814.3598098754801</v>
      </c>
    </row>
    <row r="115" spans="1:1" x14ac:dyDescent="0.3">
      <c r="A115">
        <v>7810.1152725219699</v>
      </c>
    </row>
    <row r="116" spans="1:1" x14ac:dyDescent="0.3">
      <c r="A116">
        <v>7771.8923950195303</v>
      </c>
    </row>
    <row r="117" spans="1:1" x14ac:dyDescent="0.3">
      <c r="A117" t="s">
        <v>57</v>
      </c>
    </row>
    <row r="118" spans="1:1" x14ac:dyDescent="0.3">
      <c r="A118" t="s">
        <v>58</v>
      </c>
    </row>
    <row r="119" spans="1:1" x14ac:dyDescent="0.3">
      <c r="A119">
        <v>7368.1585140228199</v>
      </c>
    </row>
    <row r="120" spans="1:1" x14ac:dyDescent="0.3">
      <c r="A120">
        <v>7429.0897312164298</v>
      </c>
    </row>
    <row r="121" spans="1:1" x14ac:dyDescent="0.3">
      <c r="A121">
        <v>7399.3198699951099</v>
      </c>
    </row>
    <row r="122" spans="1:1" x14ac:dyDescent="0.3">
      <c r="A122">
        <v>7401.9927642345401</v>
      </c>
    </row>
    <row r="123" spans="1:1" x14ac:dyDescent="0.3">
      <c r="A123">
        <v>7406.6599471568998</v>
      </c>
    </row>
    <row r="124" spans="1:1" x14ac:dyDescent="0.3">
      <c r="A124">
        <v>7446.4686210155396</v>
      </c>
    </row>
    <row r="125" spans="1:1" x14ac:dyDescent="0.3">
      <c r="A125">
        <v>7419.0238349437705</v>
      </c>
    </row>
    <row r="126" spans="1:1" x14ac:dyDescent="0.3">
      <c r="A126">
        <v>7307.0583045482599</v>
      </c>
    </row>
    <row r="127" spans="1:1" x14ac:dyDescent="0.3">
      <c r="A127">
        <v>7349.6969153881</v>
      </c>
    </row>
    <row r="128" spans="1:1" x14ac:dyDescent="0.3">
      <c r="A128">
        <v>7302.7632911205201</v>
      </c>
    </row>
    <row r="129" spans="1:1" x14ac:dyDescent="0.3">
      <c r="A129">
        <v>7356.7378776073401</v>
      </c>
    </row>
    <row r="130" spans="1:1" x14ac:dyDescent="0.3">
      <c r="A130">
        <v>7235.3244330882999</v>
      </c>
    </row>
    <row r="131" spans="1:1" x14ac:dyDescent="0.3">
      <c r="A131">
        <v>7200.6742751598304</v>
      </c>
    </row>
    <row r="132" spans="1:1" x14ac:dyDescent="0.3">
      <c r="A132">
        <v>7145.16374659538</v>
      </c>
    </row>
    <row r="133" spans="1:1" x14ac:dyDescent="0.3">
      <c r="A133" t="s">
        <v>59</v>
      </c>
    </row>
    <row r="134" spans="1:1" x14ac:dyDescent="0.3">
      <c r="A134" t="s">
        <v>60</v>
      </c>
    </row>
    <row r="135" spans="1:1" x14ac:dyDescent="0.3">
      <c r="A135">
        <v>7165.4881258010801</v>
      </c>
    </row>
    <row r="136" spans="1:1" x14ac:dyDescent="0.3">
      <c r="A136">
        <v>7222.3605928421002</v>
      </c>
    </row>
    <row r="137" spans="1:1" x14ac:dyDescent="0.3">
      <c r="A137">
        <v>7184.1334695816004</v>
      </c>
    </row>
    <row r="138" spans="1:1" x14ac:dyDescent="0.3">
      <c r="A138">
        <v>7189.9481596946698</v>
      </c>
    </row>
    <row r="139" spans="1:1" x14ac:dyDescent="0.3">
      <c r="A139">
        <v>7196.2983741760199</v>
      </c>
    </row>
    <row r="140" spans="1:1" x14ac:dyDescent="0.3">
      <c r="A140">
        <v>7236.2285842895499</v>
      </c>
    </row>
    <row r="141" spans="1:1" x14ac:dyDescent="0.3">
      <c r="A141">
        <v>7213.8721885681098</v>
      </c>
    </row>
    <row r="142" spans="1:1" x14ac:dyDescent="0.3">
      <c r="A142">
        <v>7107.0531044006302</v>
      </c>
    </row>
    <row r="143" spans="1:1" x14ac:dyDescent="0.3">
      <c r="A143">
        <v>7146.9085845947202</v>
      </c>
    </row>
    <row r="144" spans="1:1" x14ac:dyDescent="0.3">
      <c r="A144">
        <v>7100.51515960693</v>
      </c>
    </row>
    <row r="145" spans="1:1" x14ac:dyDescent="0.3">
      <c r="A145">
        <v>7148.8959617614701</v>
      </c>
    </row>
    <row r="146" spans="1:1" x14ac:dyDescent="0.3">
      <c r="A146">
        <v>7026.2139701843198</v>
      </c>
    </row>
    <row r="147" spans="1:1" x14ac:dyDescent="0.3">
      <c r="A147">
        <v>6994.4098739623996</v>
      </c>
    </row>
    <row r="148" spans="1:1" x14ac:dyDescent="0.3">
      <c r="A148">
        <v>6941.2628517150797</v>
      </c>
    </row>
    <row r="149" spans="1:1" x14ac:dyDescent="0.3">
      <c r="A149" t="s">
        <v>61</v>
      </c>
    </row>
    <row r="150" spans="1:1" x14ac:dyDescent="0.3">
      <c r="A150" t="s">
        <v>62</v>
      </c>
    </row>
    <row r="151" spans="1:1" x14ac:dyDescent="0.3">
      <c r="A151">
        <v>7057.9696235656702</v>
      </c>
    </row>
    <row r="152" spans="1:1" x14ac:dyDescent="0.3">
      <c r="A152">
        <v>7114.4532470703098</v>
      </c>
    </row>
    <row r="153" spans="1:1" x14ac:dyDescent="0.3">
      <c r="A153">
        <v>7160.0114059448197</v>
      </c>
    </row>
    <row r="154" spans="1:1" x14ac:dyDescent="0.3">
      <c r="A154">
        <v>7123.7816658020001</v>
      </c>
    </row>
    <row r="155" spans="1:1" x14ac:dyDescent="0.3">
      <c r="A155">
        <v>7078.0112609863199</v>
      </c>
    </row>
    <row r="156" spans="1:1" x14ac:dyDescent="0.3">
      <c r="A156">
        <v>7021.63331604003</v>
      </c>
    </row>
    <row r="157" spans="1:1" x14ac:dyDescent="0.3">
      <c r="A157">
        <v>6960.8921279907199</v>
      </c>
    </row>
    <row r="158" spans="1:1" x14ac:dyDescent="0.3">
      <c r="A158">
        <v>6995.5309600829996</v>
      </c>
    </row>
    <row r="159" spans="1:1" x14ac:dyDescent="0.3">
      <c r="A159">
        <v>6949.2916793823197</v>
      </c>
    </row>
    <row r="160" spans="1:1" x14ac:dyDescent="0.3">
      <c r="A160">
        <v>6894.2937850952103</v>
      </c>
    </row>
    <row r="161" spans="1:1" x14ac:dyDescent="0.3">
      <c r="A161">
        <v>6833.2933273315402</v>
      </c>
    </row>
    <row r="162" spans="1:1" x14ac:dyDescent="0.3">
      <c r="A162">
        <v>6914.0339965820303</v>
      </c>
    </row>
    <row r="163" spans="1:1" x14ac:dyDescent="0.3">
      <c r="A163">
        <v>6823.89698791503</v>
      </c>
    </row>
    <row r="164" spans="1:1" x14ac:dyDescent="0.3">
      <c r="A164">
        <v>6795.4002494812003</v>
      </c>
    </row>
    <row r="165" spans="1:1" x14ac:dyDescent="0.3">
      <c r="A165" t="s">
        <v>63</v>
      </c>
    </row>
    <row r="166" spans="1:1" x14ac:dyDescent="0.3">
      <c r="A166" t="s">
        <v>64</v>
      </c>
    </row>
    <row r="167" spans="1:1" x14ac:dyDescent="0.3">
      <c r="A167">
        <v>6909.67358970642</v>
      </c>
    </row>
    <row r="168" spans="1:1" x14ac:dyDescent="0.3">
      <c r="A168">
        <v>6942.44360542297</v>
      </c>
    </row>
    <row r="169" spans="1:1" x14ac:dyDescent="0.3">
      <c r="A169">
        <v>6975.7176685333197</v>
      </c>
    </row>
    <row r="170" spans="1:1" x14ac:dyDescent="0.3">
      <c r="A170">
        <v>6967.8447279930097</v>
      </c>
    </row>
    <row r="171" spans="1:1" x14ac:dyDescent="0.3">
      <c r="A171">
        <v>6963.0293760299601</v>
      </c>
    </row>
    <row r="172" spans="1:1" x14ac:dyDescent="0.3">
      <c r="A172">
        <v>6890.2637510299601</v>
      </c>
    </row>
    <row r="173" spans="1:1" x14ac:dyDescent="0.3">
      <c r="A173">
        <v>6863.1683912277203</v>
      </c>
    </row>
    <row r="174" spans="1:1" x14ac:dyDescent="0.3">
      <c r="A174">
        <v>6865.75031208992</v>
      </c>
    </row>
    <row r="175" spans="1:1" x14ac:dyDescent="0.3">
      <c r="A175">
        <v>6832.2402489185297</v>
      </c>
    </row>
    <row r="176" spans="1:1" x14ac:dyDescent="0.3">
      <c r="A176">
        <v>6809.9178726673099</v>
      </c>
    </row>
    <row r="177" spans="1:1" x14ac:dyDescent="0.3">
      <c r="A177">
        <v>6726.8578140735599</v>
      </c>
    </row>
    <row r="178" spans="1:1" x14ac:dyDescent="0.3">
      <c r="A178">
        <v>6769.6350929737</v>
      </c>
    </row>
    <row r="179" spans="1:1" x14ac:dyDescent="0.3">
      <c r="A179">
        <v>6712.4773247241901</v>
      </c>
    </row>
    <row r="180" spans="1:1" x14ac:dyDescent="0.3">
      <c r="A180">
        <v>6683.3028442859604</v>
      </c>
    </row>
    <row r="181" spans="1:1" x14ac:dyDescent="0.3">
      <c r="A181" t="s">
        <v>65</v>
      </c>
    </row>
    <row r="182" spans="1:1" x14ac:dyDescent="0.3">
      <c r="A182" t="s">
        <v>66</v>
      </c>
    </row>
    <row r="183" spans="1:1" x14ac:dyDescent="0.3">
      <c r="A183">
        <v>7919.0648002624503</v>
      </c>
    </row>
    <row r="184" spans="1:1" x14ac:dyDescent="0.3">
      <c r="A184">
        <v>7916.4219174384998</v>
      </c>
    </row>
    <row r="185" spans="1:1" x14ac:dyDescent="0.3">
      <c r="A185">
        <v>7872.2701764106696</v>
      </c>
    </row>
    <row r="186" spans="1:1" x14ac:dyDescent="0.3">
      <c r="A186">
        <v>7904.2332844734101</v>
      </c>
    </row>
    <row r="187" spans="1:1" x14ac:dyDescent="0.3">
      <c r="A187">
        <v>7932.2628006935101</v>
      </c>
    </row>
    <row r="188" spans="1:1" x14ac:dyDescent="0.3">
      <c r="A188">
        <v>7918.15278673172</v>
      </c>
    </row>
    <row r="189" spans="1:1" x14ac:dyDescent="0.3">
      <c r="A189">
        <v>7930.5948586463901</v>
      </c>
    </row>
    <row r="190" spans="1:1" x14ac:dyDescent="0.3">
      <c r="A190">
        <v>7881.4116578102103</v>
      </c>
    </row>
    <row r="191" spans="1:1" x14ac:dyDescent="0.3">
      <c r="A191">
        <v>7874.5984182357697</v>
      </c>
    </row>
    <row r="192" spans="1:1" x14ac:dyDescent="0.3">
      <c r="A192">
        <v>7860.1786584854099</v>
      </c>
    </row>
    <row r="193" spans="1:1" x14ac:dyDescent="0.3">
      <c r="A193">
        <v>7814.75379276275</v>
      </c>
    </row>
    <row r="194" spans="1:1" x14ac:dyDescent="0.3">
      <c r="A194">
        <v>7737.8985376357996</v>
      </c>
    </row>
    <row r="195" spans="1:1" x14ac:dyDescent="0.3">
      <c r="A195">
        <v>7733.8334760665803</v>
      </c>
    </row>
    <row r="196" spans="1:1" x14ac:dyDescent="0.3">
      <c r="A196">
        <v>7694.6684522628702</v>
      </c>
    </row>
    <row r="197" spans="1:1" x14ac:dyDescent="0.3">
      <c r="A197" t="s">
        <v>67</v>
      </c>
    </row>
    <row r="198" spans="1:1" x14ac:dyDescent="0.3">
      <c r="A198" t="s">
        <v>68</v>
      </c>
    </row>
    <row r="199" spans="1:1" x14ac:dyDescent="0.3">
      <c r="A199">
        <v>7553.4409990310596</v>
      </c>
    </row>
    <row r="200" spans="1:1" x14ac:dyDescent="0.3">
      <c r="A200">
        <v>7613.9113054275504</v>
      </c>
    </row>
    <row r="201" spans="1:1" x14ac:dyDescent="0.3">
      <c r="A201">
        <v>7583.0446519851603</v>
      </c>
    </row>
    <row r="202" spans="1:1" x14ac:dyDescent="0.3">
      <c r="A202">
        <v>7586.0962419509797</v>
      </c>
    </row>
    <row r="203" spans="1:1" x14ac:dyDescent="0.3">
      <c r="A203">
        <v>7590.9567914009003</v>
      </c>
    </row>
    <row r="204" spans="1:1" x14ac:dyDescent="0.3">
      <c r="A204">
        <v>7630.8335041999799</v>
      </c>
    </row>
    <row r="205" spans="1:1" x14ac:dyDescent="0.3">
      <c r="A205">
        <v>7604.0147118568402</v>
      </c>
    </row>
    <row r="206" spans="1:1" x14ac:dyDescent="0.3">
      <c r="A206">
        <v>7492.6682915687497</v>
      </c>
    </row>
    <row r="207" spans="1:1" x14ac:dyDescent="0.3">
      <c r="A207">
        <v>7534.9903435707001</v>
      </c>
    </row>
    <row r="208" spans="1:1" x14ac:dyDescent="0.3">
      <c r="A208">
        <v>7488.09100198745</v>
      </c>
    </row>
    <row r="209" spans="1:1" x14ac:dyDescent="0.3">
      <c r="A209">
        <v>7541.4291329383796</v>
      </c>
    </row>
    <row r="210" spans="1:1" x14ac:dyDescent="0.3">
      <c r="A210">
        <v>7419.8134407997104</v>
      </c>
    </row>
    <row r="211" spans="1:1" x14ac:dyDescent="0.3">
      <c r="A211">
        <v>7385.4988923072797</v>
      </c>
    </row>
    <row r="212" spans="1:1" x14ac:dyDescent="0.3">
      <c r="A212">
        <v>7330.28584909439</v>
      </c>
    </row>
    <row r="213" spans="1:1" x14ac:dyDescent="0.3">
      <c r="A213" t="s">
        <v>69</v>
      </c>
    </row>
    <row r="214" spans="1:1" x14ac:dyDescent="0.3">
      <c r="A214" t="s">
        <v>70</v>
      </c>
    </row>
    <row r="215" spans="1:1" x14ac:dyDescent="0.3">
      <c r="A215">
        <v>7510.00657463073</v>
      </c>
    </row>
    <row r="216" spans="1:1" x14ac:dyDescent="0.3">
      <c r="A216">
        <v>7504.9690670967102</v>
      </c>
    </row>
    <row r="217" spans="1:1" x14ac:dyDescent="0.3">
      <c r="A217">
        <v>7464.8794598579398</v>
      </c>
    </row>
    <row r="218" spans="1:1" x14ac:dyDescent="0.3">
      <c r="A218">
        <v>7497.0161175727799</v>
      </c>
    </row>
    <row r="219" spans="1:1" x14ac:dyDescent="0.3">
      <c r="A219">
        <v>7525.6250615119898</v>
      </c>
    </row>
    <row r="220" spans="1:1" x14ac:dyDescent="0.3">
      <c r="A220">
        <v>7506.0452256202698</v>
      </c>
    </row>
    <row r="221" spans="1:1" x14ac:dyDescent="0.3">
      <c r="A221">
        <v>7518.6909565925598</v>
      </c>
    </row>
    <row r="222" spans="1:1" x14ac:dyDescent="0.3">
      <c r="A222">
        <v>7472.9818234443601</v>
      </c>
    </row>
    <row r="223" spans="1:1" x14ac:dyDescent="0.3">
      <c r="A223">
        <v>7463.1437907218897</v>
      </c>
    </row>
    <row r="224" spans="1:1" x14ac:dyDescent="0.3">
      <c r="A224">
        <v>7450.95198965072</v>
      </c>
    </row>
    <row r="225" spans="1:2" x14ac:dyDescent="0.3">
      <c r="A225">
        <v>7399.4747099876404</v>
      </c>
    </row>
    <row r="226" spans="1:2" x14ac:dyDescent="0.3">
      <c r="A226">
        <v>7328.8663420677103</v>
      </c>
    </row>
    <row r="227" spans="1:2" x14ac:dyDescent="0.3">
      <c r="A227">
        <v>7324.9233698844901</v>
      </c>
    </row>
    <row r="228" spans="1:2" x14ac:dyDescent="0.3">
      <c r="A228">
        <v>7286.2196192741303</v>
      </c>
    </row>
    <row r="229" spans="1:2" x14ac:dyDescent="0.3">
      <c r="A229" t="s">
        <v>71</v>
      </c>
    </row>
    <row r="231" spans="1:2" x14ac:dyDescent="0.3">
      <c r="A231" t="s">
        <v>72</v>
      </c>
      <c r="B231" s="11">
        <f t="shared" ref="B231:B244" si="0">B232-7</f>
        <v>45389</v>
      </c>
    </row>
    <row r="232" spans="1:2" x14ac:dyDescent="0.3">
      <c r="A232">
        <v>7707.0214729309</v>
      </c>
      <c r="B232" s="11">
        <f t="shared" si="0"/>
        <v>45396</v>
      </c>
    </row>
    <row r="233" spans="1:2" x14ac:dyDescent="0.3">
      <c r="A233">
        <v>7700.0371303558304</v>
      </c>
      <c r="B233" s="11">
        <f t="shared" si="0"/>
        <v>45403</v>
      </c>
    </row>
    <row r="234" spans="1:2" x14ac:dyDescent="0.3">
      <c r="A234">
        <v>7664.5248622894196</v>
      </c>
      <c r="B234" s="11">
        <f t="shared" si="0"/>
        <v>45410</v>
      </c>
    </row>
    <row r="235" spans="1:2" x14ac:dyDescent="0.3">
      <c r="A235">
        <v>7696.5052185058503</v>
      </c>
      <c r="B235" s="11">
        <f t="shared" si="0"/>
        <v>45417</v>
      </c>
    </row>
    <row r="236" spans="1:2" x14ac:dyDescent="0.3">
      <c r="A236">
        <v>7725.44969940185</v>
      </c>
      <c r="B236" s="11">
        <f t="shared" si="0"/>
        <v>45424</v>
      </c>
    </row>
    <row r="237" spans="1:2" x14ac:dyDescent="0.3">
      <c r="A237">
        <v>7700.1880340576099</v>
      </c>
      <c r="B237" s="11">
        <f t="shared" si="0"/>
        <v>45431</v>
      </c>
    </row>
    <row r="238" spans="1:2" x14ac:dyDescent="0.3">
      <c r="A238">
        <v>7712.6906585693296</v>
      </c>
      <c r="B238" s="11">
        <f t="shared" si="0"/>
        <v>45438</v>
      </c>
    </row>
    <row r="239" spans="1:2" x14ac:dyDescent="0.3">
      <c r="A239">
        <v>7670.5366859435999</v>
      </c>
      <c r="B239" s="11">
        <f t="shared" si="0"/>
        <v>45445</v>
      </c>
    </row>
    <row r="240" spans="1:2" x14ac:dyDescent="0.3">
      <c r="A240">
        <v>7657.6979722976603</v>
      </c>
      <c r="B240" s="11">
        <f t="shared" si="0"/>
        <v>45452</v>
      </c>
    </row>
    <row r="241" spans="1:2" x14ac:dyDescent="0.3">
      <c r="A241">
        <v>7647.6022300720197</v>
      </c>
      <c r="B241" s="11">
        <f t="shared" si="0"/>
        <v>45459</v>
      </c>
    </row>
    <row r="242" spans="1:2" x14ac:dyDescent="0.3">
      <c r="A242">
        <v>7590.1464233398401</v>
      </c>
      <c r="B242" s="11">
        <f t="shared" si="0"/>
        <v>45466</v>
      </c>
    </row>
    <row r="243" spans="1:2" x14ac:dyDescent="0.3">
      <c r="A243">
        <v>7526.3598098754801</v>
      </c>
      <c r="B243" s="11">
        <f t="shared" si="0"/>
        <v>45473</v>
      </c>
    </row>
    <row r="244" spans="1:2" x14ac:dyDescent="0.3">
      <c r="A244">
        <v>7522.1152725219699</v>
      </c>
      <c r="B244" s="11">
        <f t="shared" si="0"/>
        <v>45480</v>
      </c>
    </row>
    <row r="245" spans="1:2" x14ac:dyDescent="0.3">
      <c r="A245">
        <v>7483.8923950195303</v>
      </c>
      <c r="B245" s="11">
        <f>B246-7</f>
        <v>45487</v>
      </c>
    </row>
    <row r="246" spans="1:2" x14ac:dyDescent="0.3">
      <c r="A246" t="s">
        <v>73</v>
      </c>
      <c r="B246" s="11">
        <f>B263-7</f>
        <v>45494</v>
      </c>
    </row>
    <row r="248" spans="1:2" x14ac:dyDescent="0.3">
      <c r="A248" t="s">
        <v>74</v>
      </c>
      <c r="B248" s="11">
        <f t="shared" ref="B248" si="1">B249-7</f>
        <v>45396</v>
      </c>
    </row>
    <row r="249" spans="1:2" x14ac:dyDescent="0.3">
      <c r="A249">
        <v>8016.0292243957501</v>
      </c>
      <c r="B249" s="11">
        <f>B269-7</f>
        <v>45403</v>
      </c>
    </row>
    <row r="250" spans="1:2" x14ac:dyDescent="0.3">
      <c r="A250">
        <v>8012.2989072799601</v>
      </c>
      <c r="B250" s="11">
        <f t="shared" ref="B250" si="2">B251-7</f>
        <v>45410</v>
      </c>
    </row>
    <row r="251" spans="1:2" x14ac:dyDescent="0.3">
      <c r="A251">
        <v>7969.8481664657502</v>
      </c>
      <c r="B251" s="11">
        <f>B271-7</f>
        <v>45417</v>
      </c>
    </row>
    <row r="252" spans="1:2" x14ac:dyDescent="0.3">
      <c r="A252">
        <v>8001.9232168197595</v>
      </c>
      <c r="B252" s="11">
        <f t="shared" ref="B252" si="3">B253-7</f>
        <v>45424</v>
      </c>
    </row>
    <row r="253" spans="1:2" x14ac:dyDescent="0.3">
      <c r="A253">
        <v>8030.2305479049601</v>
      </c>
      <c r="B253" s="11">
        <f>B273-7</f>
        <v>45431</v>
      </c>
    </row>
    <row r="254" spans="1:2" x14ac:dyDescent="0.3">
      <c r="A254">
        <v>8013.7738904953003</v>
      </c>
      <c r="B254" s="11">
        <f t="shared" ref="B254" si="4">B255-7</f>
        <v>45438</v>
      </c>
    </row>
    <row r="255" spans="1:2" x14ac:dyDescent="0.3">
      <c r="A255">
        <v>8026.3434495925903</v>
      </c>
      <c r="B255" s="11">
        <f>B275-7</f>
        <v>45445</v>
      </c>
    </row>
    <row r="256" spans="1:2" x14ac:dyDescent="0.3">
      <c r="A256">
        <v>7978.6587648391696</v>
      </c>
      <c r="B256" s="11">
        <f t="shared" ref="B256" si="5">B257-7</f>
        <v>45452</v>
      </c>
    </row>
    <row r="257" spans="1:17" x14ac:dyDescent="0.3">
      <c r="A257">
        <v>7970.5312814712497</v>
      </c>
      <c r="B257" s="11">
        <f>B277-7</f>
        <v>45459</v>
      </c>
    </row>
    <row r="258" spans="1:17" x14ac:dyDescent="0.3">
      <c r="A258">
        <v>7957.0910444259598</v>
      </c>
      <c r="B258" s="11">
        <f t="shared" ref="B258" si="6">B259-7</f>
        <v>45466</v>
      </c>
    </row>
    <row r="259" spans="1:17" x14ac:dyDescent="0.3">
      <c r="A259">
        <v>7909.0340223312296</v>
      </c>
      <c r="B259" s="11">
        <f>B279-7</f>
        <v>45473</v>
      </c>
    </row>
    <row r="260" spans="1:17" x14ac:dyDescent="0.3">
      <c r="A260">
        <v>7834.8227033615103</v>
      </c>
      <c r="B260" s="11">
        <f t="shared" ref="B260" si="7">B261-7</f>
        <v>45480</v>
      </c>
    </row>
    <row r="261" spans="1:17" x14ac:dyDescent="0.3">
      <c r="A261">
        <v>7830.85732364654</v>
      </c>
      <c r="B261" s="11">
        <f>B281-7</f>
        <v>45487</v>
      </c>
    </row>
    <row r="262" spans="1:17" x14ac:dyDescent="0.3">
      <c r="A262">
        <v>7791.8908967971802</v>
      </c>
      <c r="B262" s="11">
        <f>B263-7</f>
        <v>45494</v>
      </c>
    </row>
    <row r="263" spans="1:17" x14ac:dyDescent="0.3">
      <c r="A263" t="s">
        <v>75</v>
      </c>
      <c r="B263" s="11">
        <f>B283-7</f>
        <v>45501</v>
      </c>
    </row>
    <row r="264" spans="1:17" x14ac:dyDescent="0.3">
      <c r="B264" s="11"/>
    </row>
    <row r="265" spans="1:17" x14ac:dyDescent="0.3">
      <c r="B265" s="11"/>
    </row>
    <row r="266" spans="1:17" x14ac:dyDescent="0.3">
      <c r="A266" s="17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1:17" x14ac:dyDescent="0.3">
      <c r="A267" s="17"/>
      <c r="B267" s="11"/>
      <c r="C267" t="s">
        <v>0</v>
      </c>
      <c r="D267" t="s">
        <v>1</v>
      </c>
      <c r="E267" t="s">
        <v>2</v>
      </c>
      <c r="F267" t="s">
        <v>3</v>
      </c>
    </row>
    <row r="268" spans="1:17" x14ac:dyDescent="0.3">
      <c r="B268" s="11">
        <v>45403</v>
      </c>
      <c r="C268" s="2">
        <v>7924</v>
      </c>
      <c r="D268">
        <v>8242.91</v>
      </c>
      <c r="E268">
        <f t="shared" ref="E268:E271" si="8">D268-C268</f>
        <v>318.90999999999985</v>
      </c>
      <c r="F268" s="1">
        <f t="shared" ref="F268:F271" si="9">(D268-C268)/C268</f>
        <v>4.0246087834427041E-2</v>
      </c>
    </row>
    <row r="269" spans="1:17" x14ac:dyDescent="0.3">
      <c r="B269" s="11">
        <f t="shared" ref="B269:B282" si="10">B270-7</f>
        <v>45410</v>
      </c>
      <c r="C269" s="2">
        <v>7690</v>
      </c>
      <c r="D269" s="15">
        <v>8236.5452427864002</v>
      </c>
      <c r="E269">
        <f t="shared" si="8"/>
        <v>546.54524278640019</v>
      </c>
      <c r="F269" s="1">
        <f t="shared" si="9"/>
        <v>7.1072203223198988E-2</v>
      </c>
    </row>
    <row r="270" spans="1:17" x14ac:dyDescent="0.3">
      <c r="B270" s="11">
        <f t="shared" si="10"/>
        <v>45417</v>
      </c>
      <c r="C270" s="2">
        <v>7957</v>
      </c>
      <c r="D270" s="15">
        <v>8312.3333821296692</v>
      </c>
      <c r="E270">
        <f t="shared" si="8"/>
        <v>355.33338212966919</v>
      </c>
      <c r="F270" s="1">
        <f t="shared" si="9"/>
        <v>4.4656702542373909E-2</v>
      </c>
    </row>
    <row r="271" spans="1:17" x14ac:dyDescent="0.3">
      <c r="B271" s="11">
        <f t="shared" si="10"/>
        <v>45424</v>
      </c>
      <c r="C271" s="2">
        <v>7298</v>
      </c>
      <c r="D271" s="15">
        <v>8284.1900525093006</v>
      </c>
      <c r="E271">
        <f t="shared" si="8"/>
        <v>986.19005250930059</v>
      </c>
      <c r="F271" s="1">
        <f t="shared" si="9"/>
        <v>0.13513155008348871</v>
      </c>
    </row>
    <row r="272" spans="1:17" x14ac:dyDescent="0.3">
      <c r="B272" s="11">
        <f t="shared" si="10"/>
        <v>45431</v>
      </c>
      <c r="C272" s="2">
        <v>7101</v>
      </c>
      <c r="D272" s="15">
        <v>8280.0863175392096</v>
      </c>
      <c r="E272">
        <f>D272-C272</f>
        <v>1179.0863175392096</v>
      </c>
      <c r="F272" s="1">
        <f>(D272-C272)/C272</f>
        <v>0.16604510879301643</v>
      </c>
    </row>
    <row r="273" spans="2:6" x14ac:dyDescent="0.3">
      <c r="B273" s="11">
        <f t="shared" si="10"/>
        <v>45438</v>
      </c>
      <c r="C273" s="2">
        <v>7071</v>
      </c>
      <c r="D273" s="15">
        <v>8284.2097954750006</v>
      </c>
      <c r="E273">
        <f t="shared" ref="E273:E283" si="11">D273-C273</f>
        <v>1213.2097954750006</v>
      </c>
      <c r="F273" s="1">
        <f t="shared" ref="F273:F283" si="12">(D273-C273)/C273</f>
        <v>0.17157542009263196</v>
      </c>
    </row>
    <row r="274" spans="2:6" x14ac:dyDescent="0.3">
      <c r="B274" s="11">
        <f t="shared" si="10"/>
        <v>45445</v>
      </c>
      <c r="C274" s="2">
        <v>6884</v>
      </c>
      <c r="D274" s="15">
        <v>8330.3097138404792</v>
      </c>
      <c r="E274">
        <f t="shared" si="11"/>
        <v>1446.3097138404792</v>
      </c>
      <c r="F274" s="1">
        <f t="shared" si="12"/>
        <v>0.21009728556660071</v>
      </c>
    </row>
    <row r="275" spans="2:6" x14ac:dyDescent="0.3">
      <c r="B275" s="11">
        <f t="shared" si="10"/>
        <v>45452</v>
      </c>
      <c r="C275" s="2">
        <v>7881</v>
      </c>
      <c r="D275" s="15">
        <v>8299.1327862739508</v>
      </c>
      <c r="E275">
        <f t="shared" si="11"/>
        <v>418.13278627395084</v>
      </c>
      <c r="F275" s="1">
        <f t="shared" si="12"/>
        <v>5.3055803359212138E-2</v>
      </c>
    </row>
    <row r="276" spans="2:6" x14ac:dyDescent="0.3">
      <c r="B276" s="11">
        <f t="shared" si="10"/>
        <v>45459</v>
      </c>
      <c r="C276" s="2">
        <v>7484</v>
      </c>
      <c r="D276" s="15">
        <v>8188.1326947212201</v>
      </c>
      <c r="E276">
        <f t="shared" si="11"/>
        <v>704.1326947212201</v>
      </c>
      <c r="F276" s="1">
        <f t="shared" si="12"/>
        <v>9.4085074120954043E-2</v>
      </c>
    </row>
    <row r="277" spans="2:6" x14ac:dyDescent="0.3">
      <c r="B277" s="11">
        <f t="shared" si="10"/>
        <v>45466</v>
      </c>
      <c r="C277" s="2">
        <v>7472</v>
      </c>
      <c r="D277" s="15">
        <v>8229.74454545974</v>
      </c>
      <c r="E277">
        <f t="shared" si="11"/>
        <v>757.74454545974004</v>
      </c>
      <c r="F277" s="1">
        <f t="shared" si="12"/>
        <v>0.10141120790414079</v>
      </c>
    </row>
    <row r="278" spans="2:6" x14ac:dyDescent="0.3">
      <c r="B278" s="11">
        <f t="shared" si="10"/>
        <v>45473</v>
      </c>
      <c r="C278" s="2">
        <v>7669</v>
      </c>
      <c r="D278" s="15">
        <v>8175.10783433914</v>
      </c>
      <c r="E278">
        <f t="shared" si="11"/>
        <v>506.10783433914003</v>
      </c>
      <c r="F278" s="1">
        <f t="shared" si="12"/>
        <v>6.5993980224167428E-2</v>
      </c>
    </row>
    <row r="279" spans="2:6" x14ac:dyDescent="0.3">
      <c r="B279" s="11">
        <f t="shared" si="10"/>
        <v>45480</v>
      </c>
      <c r="C279" s="2">
        <v>7978</v>
      </c>
      <c r="D279" s="15">
        <v>8237.9295582771301</v>
      </c>
      <c r="E279">
        <f t="shared" si="11"/>
        <v>259.92955827713013</v>
      </c>
      <c r="F279" s="1">
        <f t="shared" si="12"/>
        <v>3.2580791962538248E-2</v>
      </c>
    </row>
    <row r="280" spans="2:6" x14ac:dyDescent="0.3">
      <c r="B280" s="11">
        <f t="shared" si="10"/>
        <v>45487</v>
      </c>
      <c r="C280" s="2">
        <v>7683</v>
      </c>
      <c r="D280" s="15">
        <v>8120.2516789436304</v>
      </c>
      <c r="E280">
        <f t="shared" si="11"/>
        <v>437.2516789436304</v>
      </c>
      <c r="F280" s="1">
        <f t="shared" si="12"/>
        <v>5.6911581276015928E-2</v>
      </c>
    </row>
    <row r="281" spans="2:6" x14ac:dyDescent="0.3">
      <c r="B281" s="11">
        <f t="shared" si="10"/>
        <v>45494</v>
      </c>
      <c r="C281" s="2">
        <v>7618</v>
      </c>
      <c r="D281" s="15">
        <v>8069.1623082160904</v>
      </c>
      <c r="E281">
        <f t="shared" si="11"/>
        <v>451.16230821609042</v>
      </c>
      <c r="F281" s="1">
        <f t="shared" si="12"/>
        <v>5.9223196142831509E-2</v>
      </c>
    </row>
    <row r="282" spans="2:6" x14ac:dyDescent="0.3">
      <c r="B282" s="11">
        <f t="shared" si="10"/>
        <v>45501</v>
      </c>
      <c r="C282" s="2">
        <v>7508</v>
      </c>
      <c r="D282" s="15">
        <v>8017.76997804641</v>
      </c>
      <c r="E282">
        <f t="shared" si="11"/>
        <v>509.76997804640996</v>
      </c>
      <c r="F282" s="1">
        <f t="shared" si="12"/>
        <v>6.7896907038680065E-2</v>
      </c>
    </row>
    <row r="283" spans="2:6" x14ac:dyDescent="0.3">
      <c r="B283" s="11">
        <v>45508</v>
      </c>
      <c r="C283" s="2">
        <v>7870</v>
      </c>
      <c r="D283" s="15">
        <v>8048.89493989944</v>
      </c>
      <c r="E283">
        <f t="shared" si="11"/>
        <v>178.89493989944003</v>
      </c>
      <c r="F283" s="1">
        <f t="shared" si="12"/>
        <v>2.2731250304884376E-2</v>
      </c>
    </row>
    <row r="284" spans="2:6" x14ac:dyDescent="0.3">
      <c r="E284">
        <f>SUM(E268:E283)</f>
        <v>10268.710828456813</v>
      </c>
      <c r="F284" s="7">
        <f>MAX(F268:F283)</f>
        <v>0.21009728556660071</v>
      </c>
    </row>
    <row r="285" spans="2:6" x14ac:dyDescent="0.3">
      <c r="F285" s="7">
        <f>MIN(F268:F284)</f>
        <v>2.2731250304884376E-2</v>
      </c>
    </row>
    <row r="286" spans="2:6" ht="15" thickBot="1" x14ac:dyDescent="0.35"/>
    <row r="287" spans="2:6" ht="18" x14ac:dyDescent="0.35">
      <c r="B287" s="4" t="s">
        <v>76</v>
      </c>
      <c r="C287" s="8">
        <v>8.6999999999999994E-2</v>
      </c>
    </row>
    <row r="288" spans="2:6" ht="18" x14ac:dyDescent="0.35">
      <c r="B288" s="5" t="s">
        <v>6</v>
      </c>
      <c r="C288" s="9">
        <v>0.21</v>
      </c>
    </row>
    <row r="289" spans="2:3" ht="18.600000000000001" thickBot="1" x14ac:dyDescent="0.4">
      <c r="B289" s="6" t="s">
        <v>7</v>
      </c>
      <c r="C289" s="10">
        <v>2.3E-2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LR, RF, XG</vt:lpstr>
      <vt:lpstr>LSTM #1</vt:lpstr>
      <vt:lpstr>LSTM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Stipe</dc:creator>
  <cp:lastModifiedBy>Jennifer Stipe</cp:lastModifiedBy>
  <dcterms:created xsi:type="dcterms:W3CDTF">2024-08-23T15:42:15Z</dcterms:created>
  <dcterms:modified xsi:type="dcterms:W3CDTF">2024-08-28T01:25:27Z</dcterms:modified>
</cp:coreProperties>
</file>