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autoCompressPictures="0"/>
  <bookViews>
    <workbookView xWindow="240" yWindow="240" windowWidth="25280" windowHeight="15360" tabRatio="847"/>
  </bookViews>
  <sheets>
    <sheet name="Josh" sheetId="7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7" i="7" l="1"/>
  <c r="O107" i="7"/>
  <c r="N107" i="7"/>
  <c r="M107" i="7"/>
  <c r="L107" i="7"/>
  <c r="K107" i="7"/>
  <c r="J107" i="7"/>
  <c r="I107" i="7"/>
  <c r="H107" i="7"/>
  <c r="G107" i="7"/>
  <c r="F107" i="7"/>
  <c r="E107" i="7"/>
  <c r="F4" i="7"/>
  <c r="G4" i="7"/>
  <c r="H4" i="7"/>
  <c r="I4" i="7"/>
  <c r="J4" i="7"/>
  <c r="K4" i="7"/>
  <c r="L4" i="7"/>
  <c r="M4" i="7"/>
  <c r="N4" i="7"/>
  <c r="O4" i="7"/>
  <c r="P4" i="7"/>
  <c r="E4" i="7"/>
</calcChain>
</file>

<file path=xl/sharedStrings.xml><?xml version="1.0" encoding="utf-8"?>
<sst xmlns="http://schemas.openxmlformats.org/spreadsheetml/2006/main" count="263" uniqueCount="243">
  <si>
    <t>Nerve</t>
  </si>
  <si>
    <t>RNA</t>
  </si>
  <si>
    <t>Protein</t>
  </si>
  <si>
    <t>N</t>
  </si>
  <si>
    <t>heph</t>
  </si>
  <si>
    <t>lola</t>
  </si>
  <si>
    <t>Sema-2a</t>
  </si>
  <si>
    <t>shot</t>
  </si>
  <si>
    <t>hth</t>
  </si>
  <si>
    <t>aop</t>
  </si>
  <si>
    <t>dally</t>
  </si>
  <si>
    <t>Myo10A</t>
  </si>
  <si>
    <t>nej</t>
  </si>
  <si>
    <t>sgg</t>
  </si>
  <si>
    <t>Rab11</t>
  </si>
  <si>
    <t>Tm1</t>
  </si>
  <si>
    <t>pum</t>
  </si>
  <si>
    <t>arm</t>
  </si>
  <si>
    <t>Imp</t>
  </si>
  <si>
    <t>mbc</t>
  </si>
  <si>
    <t>nmo</t>
  </si>
  <si>
    <t>sm</t>
  </si>
  <si>
    <t>bun</t>
  </si>
  <si>
    <t>cup</t>
  </si>
  <si>
    <t>Fas3</t>
  </si>
  <si>
    <t>fax</t>
  </si>
  <si>
    <t>NetA</t>
  </si>
  <si>
    <t>Nrx-IV</t>
  </si>
  <si>
    <t>tmod</t>
  </si>
  <si>
    <t>pbl</t>
  </si>
  <si>
    <t>Abl</t>
  </si>
  <si>
    <t>mask</t>
  </si>
  <si>
    <t>if</t>
  </si>
  <si>
    <t>mts</t>
  </si>
  <si>
    <t>Lk6</t>
  </si>
  <si>
    <t>Mnt</t>
  </si>
  <si>
    <t>ed</t>
  </si>
  <si>
    <t>kst</t>
  </si>
  <si>
    <t>twin</t>
  </si>
  <si>
    <t>stwl</t>
  </si>
  <si>
    <t>Gdh</t>
  </si>
  <si>
    <t>nonA</t>
  </si>
  <si>
    <t>cher</t>
  </si>
  <si>
    <t>gish</t>
  </si>
  <si>
    <t>Rack1</t>
  </si>
  <si>
    <t>SmD3</t>
  </si>
  <si>
    <t>tkv</t>
  </si>
  <si>
    <t>unk</t>
  </si>
  <si>
    <t>Alh</t>
  </si>
  <si>
    <t>B4</t>
  </si>
  <si>
    <t>Mi-2</t>
  </si>
  <si>
    <t>skd</t>
  </si>
  <si>
    <t>vsg</t>
  </si>
  <si>
    <t>Pat1</t>
  </si>
  <si>
    <t>for</t>
  </si>
  <si>
    <t>CG7675</t>
  </si>
  <si>
    <t>Eip63E</t>
  </si>
  <si>
    <t>Gad1</t>
  </si>
  <si>
    <t>Map205</t>
  </si>
  <si>
    <t>sdk</t>
  </si>
  <si>
    <t>CG11138</t>
  </si>
  <si>
    <t>brp</t>
  </si>
  <si>
    <t>Top1</t>
  </si>
  <si>
    <t>Gli</t>
  </si>
  <si>
    <t>Dys</t>
  </si>
  <si>
    <t>Ubx</t>
  </si>
  <si>
    <t>CG11486</t>
  </si>
  <si>
    <t>CG11576</t>
  </si>
  <si>
    <t>Total</t>
  </si>
  <si>
    <t>FBgn0011224</t>
  </si>
  <si>
    <t>FBgn0283521</t>
  </si>
  <si>
    <t>FBgn0011260</t>
  </si>
  <si>
    <t>FBgn0013733</t>
  </si>
  <si>
    <t>FBgn0001235</t>
  </si>
  <si>
    <t>FBgn0000097</t>
  </si>
  <si>
    <t>FBgn0263930</t>
  </si>
  <si>
    <t>FBgn0263705</t>
  </si>
  <si>
    <t>FBgn0261617</t>
  </si>
  <si>
    <t>FBgn0003371</t>
  </si>
  <si>
    <t>FBgn0004647</t>
  </si>
  <si>
    <t>FBgn0015790</t>
  </si>
  <si>
    <t>FBgn0003721</t>
  </si>
  <si>
    <t>FBgn0003165</t>
  </si>
  <si>
    <t>FBgn0000117</t>
  </si>
  <si>
    <t>FBgn0262735</t>
  </si>
  <si>
    <t>FBgn0015513</t>
  </si>
  <si>
    <t>FBgn0011817</t>
  </si>
  <si>
    <t>FBgn0003435</t>
  </si>
  <si>
    <t>FBgn0259176</t>
  </si>
  <si>
    <t>FBgn0000392</t>
  </si>
  <si>
    <t>FBgn0000636</t>
  </si>
  <si>
    <t>FBgn0014163</t>
  </si>
  <si>
    <t>FBgn0015773</t>
  </si>
  <si>
    <t>FBgn0013997</t>
  </si>
  <si>
    <t>FBgn0082582</t>
  </si>
  <si>
    <t>FBgn0259246</t>
  </si>
  <si>
    <t>FBgn0003041</t>
  </si>
  <si>
    <t>FBgn0041604</t>
  </si>
  <si>
    <t>FBgn0000017</t>
  </si>
  <si>
    <t>FBgn0043884</t>
  </si>
  <si>
    <t>FBgn0001250</t>
  </si>
  <si>
    <t>FBgn0026252</t>
  </si>
  <si>
    <t>FBgn0004177</t>
  </si>
  <si>
    <t>FBgn0027356</t>
  </si>
  <si>
    <t>FBgn0011726</t>
  </si>
  <si>
    <t>FBgn0000711</t>
  </si>
  <si>
    <t>FBgn0017581</t>
  </si>
  <si>
    <t>FBgn0023215</t>
  </si>
  <si>
    <t>FBgn0003944</t>
  </si>
  <si>
    <t>FBgn0000547</t>
  </si>
  <si>
    <t>FBgn0004167</t>
  </si>
  <si>
    <t>FBgn0011725</t>
  </si>
  <si>
    <t>FBgn0003459</t>
  </si>
  <si>
    <t>FBgn0001098</t>
  </si>
  <si>
    <t>FBgn0004227</t>
  </si>
  <si>
    <t>FBgn0031990</t>
  </si>
  <si>
    <t>FBgn0014141</t>
  </si>
  <si>
    <t>FBgn0250823</t>
  </si>
  <si>
    <t>FBgn0020618</t>
  </si>
  <si>
    <t>FBgn0023167</t>
  </si>
  <si>
    <t>FBgn0003716</t>
  </si>
  <si>
    <t>FBgn0004924</t>
  </si>
  <si>
    <t>FBgn0001987</t>
  </si>
  <si>
    <t>FBgn0260003</t>
  </si>
  <si>
    <t>FBgn0004395</t>
  </si>
  <si>
    <t>FBgn0261238</t>
  </si>
  <si>
    <t>FBgn0030521</t>
  </si>
  <si>
    <t>FBgn0023407</t>
  </si>
  <si>
    <t>FBgn0262519</t>
  </si>
  <si>
    <t>FBgn0003415</t>
  </si>
  <si>
    <t>FBgn0045823</t>
  </si>
  <si>
    <t>FBgn0029878</t>
  </si>
  <si>
    <t>FBgn0004868</t>
  </si>
  <si>
    <t>FBgn0001145</t>
  </si>
  <si>
    <t>FBgn0000721</t>
  </si>
  <si>
    <t>FBgn0038610</t>
  </si>
  <si>
    <t>FBgn0005640</t>
  </si>
  <si>
    <t>FBgn0004516</t>
  </si>
  <si>
    <t>FBgn0002645</t>
  </si>
  <si>
    <t>FBgn0021764</t>
  </si>
  <si>
    <t>FBgn0030400</t>
  </si>
  <si>
    <t>FBgn0033166</t>
  </si>
  <si>
    <t>FBgn0036337</t>
  </si>
  <si>
    <t>FBgn0035397</t>
  </si>
  <si>
    <t>FBgn0032731</t>
  </si>
  <si>
    <t>FBgn0031883</t>
  </si>
  <si>
    <t>FBgn0039882</t>
  </si>
  <si>
    <t>FBgn0034282</t>
  </si>
  <si>
    <t>FBgn0029687</t>
  </si>
  <si>
    <t>Dp</t>
  </si>
  <si>
    <t>FBgn0011763</t>
  </si>
  <si>
    <t>FBgn0016059</t>
  </si>
  <si>
    <t>FBgn0036239</t>
  </si>
  <si>
    <t>Pop2</t>
  </si>
  <si>
    <t>orb2</t>
  </si>
  <si>
    <t>FBgn0264307</t>
  </si>
  <si>
    <t>FBgn0010415</t>
  </si>
  <si>
    <t>Sdc</t>
  </si>
  <si>
    <t>CaMKII</t>
  </si>
  <si>
    <t>FBgn0264607</t>
  </si>
  <si>
    <t>dlp</t>
  </si>
  <si>
    <t>FBgn0023509</t>
  </si>
  <si>
    <t>FBgn0020386</t>
  </si>
  <si>
    <t>FBgn0004882</t>
  </si>
  <si>
    <t>FBgn0004242</t>
  </si>
  <si>
    <t>FBgn0003660</t>
  </si>
  <si>
    <t>Syb</t>
  </si>
  <si>
    <t>Arp3</t>
  </si>
  <si>
    <t>FBgn0262716</t>
  </si>
  <si>
    <t>FBgn0036213</t>
  </si>
  <si>
    <t>RpL10Ab</t>
  </si>
  <si>
    <t>FBgn0035533</t>
  </si>
  <si>
    <t>Cip4</t>
  </si>
  <si>
    <t>FBgn0000253</t>
  </si>
  <si>
    <t>Cam</t>
  </si>
  <si>
    <t>FBgn0026250</t>
  </si>
  <si>
    <t>eIF-1A</t>
  </si>
  <si>
    <t>flw</t>
  </si>
  <si>
    <t>Gdi</t>
  </si>
  <si>
    <t>Mapmodulin</t>
  </si>
  <si>
    <t>Gene name</t>
  </si>
  <si>
    <t>Gene ID</t>
  </si>
  <si>
    <t>Postsynaptic density</t>
  </si>
  <si>
    <t>Muscle cytosol</t>
  </si>
  <si>
    <t>Muscle nucleus</t>
  </si>
  <si>
    <t>Arpc1</t>
  </si>
  <si>
    <t>FBgn0001961</t>
  </si>
  <si>
    <t>CG10984</t>
  </si>
  <si>
    <t>FBgn0036305</t>
  </si>
  <si>
    <t>Amph</t>
  </si>
  <si>
    <t>CG11920</t>
  </si>
  <si>
    <t>FBgn0039274</t>
  </si>
  <si>
    <t>Pax</t>
  </si>
  <si>
    <t>FBgn0041789</t>
  </si>
  <si>
    <t>Axon terminal</t>
  </si>
  <si>
    <t>Glia</t>
  </si>
  <si>
    <t>TOTAL</t>
  </si>
  <si>
    <t>Not enriched</t>
  </si>
  <si>
    <t>Possibly axon terminal (would be useful to do SIM)</t>
  </si>
  <si>
    <t>Enrichment looks presynaptic (need better image because axon terminals are destroyed)</t>
  </si>
  <si>
    <t>OK</t>
  </si>
  <si>
    <t>Don't see it</t>
  </si>
  <si>
    <t>General notes</t>
  </si>
  <si>
    <t>*Hyperlink from Omero to Flybase for specific gene info</t>
  </si>
  <si>
    <t>*Hyperlink from Omero to CPTI database for specific gene info</t>
  </si>
  <si>
    <t>Yep</t>
  </si>
  <si>
    <t>Yep, already characterised</t>
  </si>
  <si>
    <t>Yep (mysosin phosphotase, genetic modifier of SMN)</t>
  </si>
  <si>
    <t>Notes on PSD protein enrichment</t>
  </si>
  <si>
    <t>*Priorities are RBP/Ribosomal proteins and pilot screen for the brain</t>
  </si>
  <si>
    <t>Notes on axon terminal mRNA signal</t>
  </si>
  <si>
    <t>only one transcript but it looks good</t>
  </si>
  <si>
    <t>Bit fuzzy</t>
  </si>
  <si>
    <t>Confirm</t>
  </si>
  <si>
    <t>Reject</t>
  </si>
  <si>
    <t>Not sure</t>
  </si>
  <si>
    <t>FISH signal not too good</t>
  </si>
  <si>
    <t>FISH signal not too good (but probably there is signal, protein is good)</t>
  </si>
  <si>
    <t>FISH signal not too good (I don't see it)</t>
  </si>
  <si>
    <t>Concerned that the image on Figure doesn't look Brp-like</t>
  </si>
  <si>
    <t>msk</t>
  </si>
  <si>
    <t>AdenoK</t>
  </si>
  <si>
    <t>Caper</t>
  </si>
  <si>
    <t>PAPLA1</t>
  </si>
  <si>
    <t>tsr</t>
  </si>
  <si>
    <t>Syt1</t>
  </si>
  <si>
    <t>Swip-1</t>
  </si>
  <si>
    <t>CtsB1</t>
  </si>
  <si>
    <t>Eaf</t>
  </si>
  <si>
    <t>Gs2</t>
  </si>
  <si>
    <t>mip130</t>
  </si>
  <si>
    <t>orb</t>
  </si>
  <si>
    <t>Pdk1</t>
  </si>
  <si>
    <t>Sema-1b</t>
  </si>
  <si>
    <t>Vap-33A</t>
  </si>
  <si>
    <t>Minor issues</t>
  </si>
  <si>
    <t>*Hyperlink password protection</t>
  </si>
  <si>
    <t>*File migration</t>
  </si>
  <si>
    <t>*Max project thumbnails</t>
  </si>
  <si>
    <t>GFP</t>
  </si>
  <si>
    <t>LacZ</t>
  </si>
  <si>
    <t>CamKII is 944</t>
  </si>
  <si>
    <t>Gene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</si>
</sst>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FA7D00"/>
      <name val="Calibri"/>
      <family val="2"/>
      <charset val="1"/>
    </font>
    <font>
      <u/>
      <sz val="12"/>
      <color rgb="FF0000FF"/>
      <name val="Calibri"/>
      <family val="2"/>
      <charset val="1"/>
    </font>
    <font>
      <u/>
      <sz val="12"/>
      <color theme="11"/>
      <name val="Calibri"/>
      <family val="2"/>
      <charset val="1"/>
    </font>
    <font>
      <sz val="12"/>
      <color rgb="FFFF0000"/>
      <name val="Calibri"/>
    </font>
    <font>
      <b/>
      <sz val="12"/>
      <color theme="1"/>
      <name val="Calibri"/>
      <family val="2"/>
      <charset val="1"/>
    </font>
    <font>
      <sz val="12"/>
      <color theme="1"/>
      <name val="Calibri"/>
      <family val="2"/>
      <charset val="1"/>
    </font>
    <font>
      <sz val="12"/>
      <color rgb="FF008000"/>
      <name val="Calibri"/>
    </font>
    <font>
      <sz val="12"/>
      <color rgb="FFFFFF00"/>
      <name val="Calibri"/>
    </font>
    <font>
      <u/>
      <sz val="12"/>
      <color theme="1"/>
      <name val="Calibri"/>
    </font>
    <font>
      <b/>
      <u/>
      <sz val="12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/>
      <top style="thin">
        <color theme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7">
    <xf numFmtId="0" fontId="0" fillId="0" borderId="0"/>
    <xf numFmtId="0" fontId="3" fillId="0" borderId="0" applyBorder="0" applyProtection="0"/>
    <xf numFmtId="0" fontId="2" fillId="2" borderId="1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Font="1" applyAlignment="1"/>
    <xf numFmtId="0" fontId="0" fillId="0" borderId="0" xfId="0" applyFont="1" applyBorder="1" applyAlignment="1" applyProtection="1"/>
    <xf numFmtId="0" fontId="0" fillId="0" borderId="2" xfId="0" applyBorder="1"/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6" xfId="0" applyBorder="1"/>
    <xf numFmtId="0" fontId="3" fillId="0" borderId="0" xfId="1"/>
    <xf numFmtId="0" fontId="10" fillId="0" borderId="0" xfId="1" applyFont="1"/>
    <xf numFmtId="0" fontId="11" fillId="0" borderId="0" xfId="1" applyFont="1"/>
    <xf numFmtId="0" fontId="7" fillId="0" borderId="0" xfId="0" applyFont="1"/>
    <xf numFmtId="0" fontId="6" fillId="7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4" xfId="0" applyFont="1" applyFill="1" applyBorder="1" applyAlignment="1">
      <alignment horizontal="center"/>
    </xf>
  </cellXfs>
  <cellStyles count="187">
    <cellStyle name="Explanatory Text" xfId="2" builtinId="53" customBuilti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Hyperlink" xfId="1" builtinId="8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</dxf>
    <dxf>
      <font>
        <strike val="0"/>
        <outline val="0"/>
        <shadow val="0"/>
        <vertAlign val="baseline"/>
        <sz val="12"/>
        <color theme="1"/>
        <name val="Calibri"/>
        <scheme val="none"/>
      </font>
    </dxf>
  </dxfs>
  <tableStyles count="0" defaultTableStyle="TableStyleMedium9" defaultPivotStyle="PivotStyleMedium4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62" displayName="Table62" ref="B6:R106" headerRowCount="0" totalsRowShown="0">
  <sortState ref="B6:R105">
    <sortCondition descending="1" ref="I6"/>
  </sortState>
  <tableColumns count="17">
    <tableColumn id="1" name="Column1" dataDxfId="6" dataCellStyle="Hyperlink"/>
    <tableColumn id="17" name="Column17" dataDxfId="0" dataCellStyle="Hyperlink"/>
    <tableColumn id="2" name="Column2" headerRowDxfId="5" dataDxfId="4" dataCellStyle="Hyperlink"/>
    <tableColumn id="3" name="Column3"/>
    <tableColumn id="4" name="Column4"/>
    <tableColumn id="13" name="Column13"/>
    <tableColumn id="14" name="Column14"/>
    <tableColumn id="5" name="Column5"/>
    <tableColumn id="6" name="Column6"/>
    <tableColumn id="7" name="Column7"/>
    <tableColumn id="8" name="Column8"/>
    <tableColumn id="9" name="Column9"/>
    <tableColumn id="10" name="Column10" dataDxfId="3"/>
    <tableColumn id="11" name="Column11"/>
    <tableColumn id="12" name="Column12" headerRowDxfId="2" dataDxfId="1"/>
    <tableColumn id="15" name="Column15"/>
    <tableColumn id="16" name="Column1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omero1.bioch.ox.ac.uk/figure/file/1978160/" TargetMode="External"/><Relationship Id="rId102" Type="http://schemas.openxmlformats.org/officeDocument/2006/relationships/table" Target="../tables/table1.xml"/><Relationship Id="rId1" Type="http://schemas.openxmlformats.org/officeDocument/2006/relationships/hyperlink" Target="http://flybase.org/cgi-bin/fbidq.html?FBgn0027356" TargetMode="External"/><Relationship Id="rId2" Type="http://schemas.openxmlformats.org/officeDocument/2006/relationships/hyperlink" Target="http://flybase.org/cgi-bin/fbidq.html?FBgn0023407" TargetMode="External"/><Relationship Id="rId3" Type="http://schemas.openxmlformats.org/officeDocument/2006/relationships/hyperlink" Target="http://flybase.org/cgi-bin/fbidq.html?FBgn0004868" TargetMode="External"/><Relationship Id="rId4" Type="http://schemas.openxmlformats.org/officeDocument/2006/relationships/hyperlink" Target="http://flybase.org/cgi-bin/fbidq.html?FBgn0017581" TargetMode="External"/><Relationship Id="rId5" Type="http://schemas.openxmlformats.org/officeDocument/2006/relationships/hyperlink" Target="http://flybase.org/cgi-bin/fbidq.html?FBgn0026252" TargetMode="External"/><Relationship Id="rId6" Type="http://schemas.openxmlformats.org/officeDocument/2006/relationships/hyperlink" Target="http://flybase.org/cgi-bin/fbidq.html?FBgn0082582" TargetMode="External"/><Relationship Id="rId7" Type="http://schemas.openxmlformats.org/officeDocument/2006/relationships/hyperlink" Target="http://flybase.org/cgi-bin/fbidq.html?FBgn0036337" TargetMode="External"/><Relationship Id="rId8" Type="http://schemas.openxmlformats.org/officeDocument/2006/relationships/hyperlink" Target="http://flybase.org/cgi-bin/fbidq.html?FBgn0031883" TargetMode="External"/><Relationship Id="rId9" Type="http://schemas.openxmlformats.org/officeDocument/2006/relationships/hyperlink" Target="http://flybase.org/cgi-bin/fbidq.html?FBgn0000253" TargetMode="External"/><Relationship Id="rId10" Type="http://schemas.openxmlformats.org/officeDocument/2006/relationships/hyperlink" Target="http://flybase.org/cgi-bin/fbidq.html?FBgn0030400" TargetMode="External"/><Relationship Id="rId11" Type="http://schemas.openxmlformats.org/officeDocument/2006/relationships/hyperlink" Target="http://flybase.org/cgi-bin/fbidq.html?FBgn0035533" TargetMode="External"/><Relationship Id="rId12" Type="http://schemas.openxmlformats.org/officeDocument/2006/relationships/hyperlink" Target="http://flybase.org/cgi-bin/fbidq.html?FBgn0026250" TargetMode="External"/><Relationship Id="rId13" Type="http://schemas.openxmlformats.org/officeDocument/2006/relationships/hyperlink" Target="http://flybase.org/cgi-bin/fbidq.html?FBgn0001098" TargetMode="External"/><Relationship Id="rId14" Type="http://schemas.openxmlformats.org/officeDocument/2006/relationships/hyperlink" Target="http://flybase.org/cgi-bin/fbidq.html?FBgn0041789" TargetMode="External"/><Relationship Id="rId15" Type="http://schemas.openxmlformats.org/officeDocument/2006/relationships/hyperlink" Target="http://flybase.org/cgi-bin/fbidq.html?FBgn0015790" TargetMode="External"/><Relationship Id="rId16" Type="http://schemas.openxmlformats.org/officeDocument/2006/relationships/hyperlink" Target="http://flybase.org/cgi-bin/fbidq.html?FBgn0003371" TargetMode="External"/><Relationship Id="rId17" Type="http://schemas.openxmlformats.org/officeDocument/2006/relationships/hyperlink" Target="http://flybase.org/cgi-bin/fbidq.html?FBgn0013733" TargetMode="External"/><Relationship Id="rId18" Type="http://schemas.openxmlformats.org/officeDocument/2006/relationships/hyperlink" Target="http://flybase.org/cgi-bin/fbidq.html?FBgn0262716" TargetMode="External"/><Relationship Id="rId19" Type="http://schemas.openxmlformats.org/officeDocument/2006/relationships/hyperlink" Target="http://flybase.org/cgi-bin/fbidq.html?FBgn0001961" TargetMode="External"/><Relationship Id="rId30" Type="http://schemas.openxmlformats.org/officeDocument/2006/relationships/hyperlink" Target="http://flybase.org/cgi-bin/fbidq.html?FBgn0004227" TargetMode="External"/><Relationship Id="rId31" Type="http://schemas.openxmlformats.org/officeDocument/2006/relationships/hyperlink" Target="http://flybase.org/cgi-bin/fbidq.html?FBgn0000017" TargetMode="External"/><Relationship Id="rId32" Type="http://schemas.openxmlformats.org/officeDocument/2006/relationships/hyperlink" Target="http://flybase.org/cgi-bin/fbidq.html?FBgn0259176" TargetMode="External"/><Relationship Id="rId33" Type="http://schemas.openxmlformats.org/officeDocument/2006/relationships/hyperlink" Target="http://flybase.org/cgi-bin/fbidq.html?FBgn0035397" TargetMode="External"/><Relationship Id="rId34" Type="http://schemas.openxmlformats.org/officeDocument/2006/relationships/hyperlink" Target="http://flybase.org/cgi-bin/fbidq.html?FBgn0039882" TargetMode="External"/><Relationship Id="rId35" Type="http://schemas.openxmlformats.org/officeDocument/2006/relationships/hyperlink" Target="http://flybase.org/cgi-bin/fbidq.html?FBgn0014141" TargetMode="External"/><Relationship Id="rId36" Type="http://schemas.openxmlformats.org/officeDocument/2006/relationships/hyperlink" Target="http://flybase.org/cgi-bin/fbidq.html?FBgn0263930" TargetMode="External"/><Relationship Id="rId37" Type="http://schemas.openxmlformats.org/officeDocument/2006/relationships/hyperlink" Target="http://flybase.org/cgi-bin/fbidq.html?FBgn0000636" TargetMode="External"/><Relationship Id="rId38" Type="http://schemas.openxmlformats.org/officeDocument/2006/relationships/hyperlink" Target="http://flybase.org/cgi-bin/fbidq.html?FBgn0023215" TargetMode="External"/><Relationship Id="rId39" Type="http://schemas.openxmlformats.org/officeDocument/2006/relationships/hyperlink" Target="http://flybase.org/cgi-bin/fbidq.html?FBgn0003165" TargetMode="External"/><Relationship Id="rId50" Type="http://schemas.openxmlformats.org/officeDocument/2006/relationships/hyperlink" Target="http://flybase.org/cgi-bin/fbidq.html?FBgn0041604" TargetMode="External"/><Relationship Id="rId51" Type="http://schemas.openxmlformats.org/officeDocument/2006/relationships/hyperlink" Target="http://flybase.org/cgi-bin/fbidq.html?FBgn0011763" TargetMode="External"/><Relationship Id="rId52" Type="http://schemas.openxmlformats.org/officeDocument/2006/relationships/hyperlink" Target="http://flybase.org/cgi-bin/fbidq.html?FBgn0000547" TargetMode="External"/><Relationship Id="rId53" Type="http://schemas.openxmlformats.org/officeDocument/2006/relationships/hyperlink" Target="http://flybase.org/cgi-bin/fbidq.html?FBgn0005640" TargetMode="External"/><Relationship Id="rId54" Type="http://schemas.openxmlformats.org/officeDocument/2006/relationships/hyperlink" Target="http://flybase.org/cgi-bin/fbidq.html?FBgn0000721" TargetMode="External"/><Relationship Id="rId55" Type="http://schemas.openxmlformats.org/officeDocument/2006/relationships/hyperlink" Target="http://flybase.org/cgi-bin/fbidq.html?FBgn0004516" TargetMode="External"/><Relationship Id="rId56" Type="http://schemas.openxmlformats.org/officeDocument/2006/relationships/hyperlink" Target="http://flybase.org/cgi-bin/fbidq.html?FBgn0250823" TargetMode="External"/><Relationship Id="rId57" Type="http://schemas.openxmlformats.org/officeDocument/2006/relationships/hyperlink" Target="http://flybase.org/cgi-bin/fbidq.html?FBgn0001987" TargetMode="External"/><Relationship Id="rId58" Type="http://schemas.openxmlformats.org/officeDocument/2006/relationships/hyperlink" Target="http://flybase.org/cgi-bin/fbidq.html?FBgn0001145" TargetMode="External"/><Relationship Id="rId59" Type="http://schemas.openxmlformats.org/officeDocument/2006/relationships/hyperlink" Target="http://flybase.org/cgi-bin/fbidq.html?FBgn0011224" TargetMode="External"/><Relationship Id="rId70" Type="http://schemas.openxmlformats.org/officeDocument/2006/relationships/hyperlink" Target="http://flybase.org/cgi-bin/fbidq.html?FBgn0023509" TargetMode="External"/><Relationship Id="rId71" Type="http://schemas.openxmlformats.org/officeDocument/2006/relationships/hyperlink" Target="http://flybase.org/cgi-bin/fbidq.html?FBgn0263705" TargetMode="External"/><Relationship Id="rId72" Type="http://schemas.openxmlformats.org/officeDocument/2006/relationships/hyperlink" Target="http://flybase.org/cgi-bin/fbidq.html?FBgn0004647" TargetMode="External"/><Relationship Id="rId73" Type="http://schemas.openxmlformats.org/officeDocument/2006/relationships/hyperlink" Target="http://flybase.org/cgi-bin/fbidq.html?FBgn0261617" TargetMode="External"/><Relationship Id="rId74" Type="http://schemas.openxmlformats.org/officeDocument/2006/relationships/hyperlink" Target="http://flybase.org/cgi-bin/fbidq.html?FBgn0015773" TargetMode="External"/><Relationship Id="rId75" Type="http://schemas.openxmlformats.org/officeDocument/2006/relationships/hyperlink" Target="http://flybase.org/cgi-bin/fbidq.html?FBgn0011817" TargetMode="External"/><Relationship Id="rId76" Type="http://schemas.openxmlformats.org/officeDocument/2006/relationships/hyperlink" Target="http://flybase.org/cgi-bin/fbidq.html?FBgn0013997" TargetMode="External"/><Relationship Id="rId77" Type="http://schemas.openxmlformats.org/officeDocument/2006/relationships/hyperlink" Target="http://flybase.org/cgi-bin/fbidq.html?FBgn0004882" TargetMode="External"/><Relationship Id="rId78" Type="http://schemas.openxmlformats.org/officeDocument/2006/relationships/hyperlink" Target="http://flybase.org/cgi-bin/fbidq.html?FBgn0264307" TargetMode="External"/><Relationship Id="rId79" Type="http://schemas.openxmlformats.org/officeDocument/2006/relationships/hyperlink" Target="http://flybase.org/cgi-bin/fbidq.html?FBgn0029878" TargetMode="External"/><Relationship Id="rId90" Type="http://schemas.openxmlformats.org/officeDocument/2006/relationships/hyperlink" Target="http://flybase.org/cgi-bin/fbidq.html?FBgn0003435" TargetMode="External"/><Relationship Id="rId91" Type="http://schemas.openxmlformats.org/officeDocument/2006/relationships/hyperlink" Target="http://flybase.org/cgi-bin/fbidq.html?FBgn0023167" TargetMode="External"/><Relationship Id="rId92" Type="http://schemas.openxmlformats.org/officeDocument/2006/relationships/hyperlink" Target="http://flybase.org/cgi-bin/fbidq.html?FBgn0003459" TargetMode="External"/><Relationship Id="rId93" Type="http://schemas.openxmlformats.org/officeDocument/2006/relationships/hyperlink" Target="http://flybase.org/cgi-bin/fbidq.html?FBgn0003660" TargetMode="External"/><Relationship Id="rId94" Type="http://schemas.openxmlformats.org/officeDocument/2006/relationships/hyperlink" Target="http://flybase.org/cgi-bin/fbidq.html?FBgn0003716" TargetMode="External"/><Relationship Id="rId95" Type="http://schemas.openxmlformats.org/officeDocument/2006/relationships/hyperlink" Target="http://flybase.org/cgi-bin/fbidq.html?FBgn0003721" TargetMode="External"/><Relationship Id="rId96" Type="http://schemas.openxmlformats.org/officeDocument/2006/relationships/hyperlink" Target="http://flybase.org/cgi-bin/fbidq.html?FBgn0004924" TargetMode="External"/><Relationship Id="rId97" Type="http://schemas.openxmlformats.org/officeDocument/2006/relationships/hyperlink" Target="http://flybase.org/cgi-bin/fbidq.html?FBgn0011725" TargetMode="External"/><Relationship Id="rId98" Type="http://schemas.openxmlformats.org/officeDocument/2006/relationships/hyperlink" Target="http://flybase.org/cgi-bin/fbidq.html?FBgn0003944" TargetMode="External"/><Relationship Id="rId99" Type="http://schemas.openxmlformats.org/officeDocument/2006/relationships/hyperlink" Target="http://flybase.org/cgi-bin/fbidq.html?FBgn0004395" TargetMode="External"/><Relationship Id="rId20" Type="http://schemas.openxmlformats.org/officeDocument/2006/relationships/hyperlink" Target="http://flybase.org/cgi-bin/fbidq.html?FBgn0259246" TargetMode="External"/><Relationship Id="rId21" Type="http://schemas.openxmlformats.org/officeDocument/2006/relationships/hyperlink" Target="http://flybase.org/cgi-bin/fbidq.html?FBgn0000392" TargetMode="External"/><Relationship Id="rId22" Type="http://schemas.openxmlformats.org/officeDocument/2006/relationships/hyperlink" Target="http://flybase.org/cgi-bin/fbidq.html?FBgn0014163" TargetMode="External"/><Relationship Id="rId23" Type="http://schemas.openxmlformats.org/officeDocument/2006/relationships/hyperlink" Target="http://flybase.org/cgi-bin/fbidq.html?FBgn0004177" TargetMode="External"/><Relationship Id="rId24" Type="http://schemas.openxmlformats.org/officeDocument/2006/relationships/hyperlink" Target="http://flybase.org/cgi-bin/fbidq.html?FBgn0045823" TargetMode="External"/><Relationship Id="rId25" Type="http://schemas.openxmlformats.org/officeDocument/2006/relationships/hyperlink" Target="http://flybase.org/cgi-bin/fbidq.html?FBgn0031990" TargetMode="External"/><Relationship Id="rId26" Type="http://schemas.openxmlformats.org/officeDocument/2006/relationships/hyperlink" Target="http://flybase.org/cgi-bin/fbidq.html?FBgn0260003" TargetMode="External"/><Relationship Id="rId27" Type="http://schemas.openxmlformats.org/officeDocument/2006/relationships/hyperlink" Target="http://flybase.org/cgi-bin/fbidq.html?FBgn0000711" TargetMode="External"/><Relationship Id="rId28" Type="http://schemas.openxmlformats.org/officeDocument/2006/relationships/hyperlink" Target="http://flybase.org/cgi-bin/fbidq.html?FBgn0036305" TargetMode="External"/><Relationship Id="rId29" Type="http://schemas.openxmlformats.org/officeDocument/2006/relationships/hyperlink" Target="http://flybase.org/cgi-bin/fbidq.html?FBgn0011726" TargetMode="External"/><Relationship Id="rId40" Type="http://schemas.openxmlformats.org/officeDocument/2006/relationships/hyperlink" Target="http://flybase.org/cgi-bin/fbidq.html?FBgn0004242" TargetMode="External"/><Relationship Id="rId41" Type="http://schemas.openxmlformats.org/officeDocument/2006/relationships/hyperlink" Target="http://flybase.org/cgi-bin/fbidq.html?FBgn0261238" TargetMode="External"/><Relationship Id="rId42" Type="http://schemas.openxmlformats.org/officeDocument/2006/relationships/hyperlink" Target="http://flybase.org/cgi-bin/fbidq.html?FBgn0000097" TargetMode="External"/><Relationship Id="rId43" Type="http://schemas.openxmlformats.org/officeDocument/2006/relationships/hyperlink" Target="http://flybase.org/cgi-bin/fbidq.html?FBgn0000117" TargetMode="External"/><Relationship Id="rId44" Type="http://schemas.openxmlformats.org/officeDocument/2006/relationships/hyperlink" Target="http://flybase.org/cgi-bin/fbidq.html?FBgn0264607" TargetMode="External"/><Relationship Id="rId45" Type="http://schemas.openxmlformats.org/officeDocument/2006/relationships/hyperlink" Target="http://flybase.org/cgi-bin/fbidq.html?FBgn0032731" TargetMode="External"/><Relationship Id="rId46" Type="http://schemas.openxmlformats.org/officeDocument/2006/relationships/hyperlink" Target="http://flybase.org/cgi-bin/fbidq.html?FBgn0030521" TargetMode="External"/><Relationship Id="rId47" Type="http://schemas.openxmlformats.org/officeDocument/2006/relationships/hyperlink" Target="http://flybase.org/cgi-bin/fbidq.html?FBgn0033166" TargetMode="External"/><Relationship Id="rId48" Type="http://schemas.openxmlformats.org/officeDocument/2006/relationships/hyperlink" Target="http://flybase.org/cgi-bin/fbidq.html?FBgn0039274" TargetMode="External"/><Relationship Id="rId49" Type="http://schemas.openxmlformats.org/officeDocument/2006/relationships/hyperlink" Target="http://flybase.org/cgi-bin/fbidq.html?FBgn0038610" TargetMode="External"/><Relationship Id="rId60" Type="http://schemas.openxmlformats.org/officeDocument/2006/relationships/hyperlink" Target="http://flybase.org/cgi-bin/fbidq.html?FBgn0001235" TargetMode="External"/><Relationship Id="rId61" Type="http://schemas.openxmlformats.org/officeDocument/2006/relationships/hyperlink" Target="http://flybase.org/cgi-bin/fbidq.html?FBgn0001250" TargetMode="External"/><Relationship Id="rId62" Type="http://schemas.openxmlformats.org/officeDocument/2006/relationships/hyperlink" Target="http://flybase.org/cgi-bin/fbidq.html?FBgn0262735" TargetMode="External"/><Relationship Id="rId63" Type="http://schemas.openxmlformats.org/officeDocument/2006/relationships/hyperlink" Target="http://flybase.org/cgi-bin/fbidq.html?FBgn0004167" TargetMode="External"/><Relationship Id="rId64" Type="http://schemas.openxmlformats.org/officeDocument/2006/relationships/hyperlink" Target="http://flybase.org/cgi-bin/fbidq.html?FBgn0283521" TargetMode="External"/><Relationship Id="rId65" Type="http://schemas.openxmlformats.org/officeDocument/2006/relationships/hyperlink" Target="http://flybase.org/cgi-bin/fbidq.html?FBgn0002645" TargetMode="External"/><Relationship Id="rId66" Type="http://schemas.openxmlformats.org/officeDocument/2006/relationships/hyperlink" Target="http://flybase.org/cgi-bin/fbidq.html?FBgn0034282" TargetMode="External"/><Relationship Id="rId67" Type="http://schemas.openxmlformats.org/officeDocument/2006/relationships/hyperlink" Target="http://flybase.org/cgi-bin/fbidq.html?FBgn0043884" TargetMode="External"/><Relationship Id="rId68" Type="http://schemas.openxmlformats.org/officeDocument/2006/relationships/hyperlink" Target="http://flybase.org/cgi-bin/fbidq.html?FBgn0015513" TargetMode="External"/><Relationship Id="rId69" Type="http://schemas.openxmlformats.org/officeDocument/2006/relationships/hyperlink" Target="http://flybase.org/cgi-bin/fbidq.html?FBgn0262519" TargetMode="External"/><Relationship Id="rId100" Type="http://schemas.openxmlformats.org/officeDocument/2006/relationships/hyperlink" Target="http://flybase.org/cgi-bin/fbidq.html?FBgn0029687" TargetMode="External"/><Relationship Id="rId80" Type="http://schemas.openxmlformats.org/officeDocument/2006/relationships/hyperlink" Target="http://flybase.org/cgi-bin/fbidq.html?FBgn0003041" TargetMode="External"/><Relationship Id="rId81" Type="http://schemas.openxmlformats.org/officeDocument/2006/relationships/hyperlink" Target="http://flybase.org/cgi-bin/fbidq.html?FBgn0020386" TargetMode="External"/><Relationship Id="rId82" Type="http://schemas.openxmlformats.org/officeDocument/2006/relationships/hyperlink" Target="http://flybase.org/cgi-bin/fbidq.html?FBgn0036239" TargetMode="External"/><Relationship Id="rId83" Type="http://schemas.openxmlformats.org/officeDocument/2006/relationships/hyperlink" Target="http://flybase.org/cgi-bin/fbidq.html?FBgn0020618" TargetMode="External"/><Relationship Id="rId84" Type="http://schemas.openxmlformats.org/officeDocument/2006/relationships/hyperlink" Target="http://flybase.org/cgi-bin/fbidq.html?FBgn0036213" TargetMode="External"/><Relationship Id="rId85" Type="http://schemas.openxmlformats.org/officeDocument/2006/relationships/hyperlink" Target="http://flybase.org/cgi-bin/fbidq.html?FBgn0010415" TargetMode="External"/><Relationship Id="rId86" Type="http://schemas.openxmlformats.org/officeDocument/2006/relationships/hyperlink" Target="http://flybase.org/cgi-bin/fbidq.html?FBgn0021764" TargetMode="External"/><Relationship Id="rId87" Type="http://schemas.openxmlformats.org/officeDocument/2006/relationships/hyperlink" Target="http://flybase.org/cgi-bin/fbidq.html?FBgn0016059" TargetMode="External"/><Relationship Id="rId88" Type="http://schemas.openxmlformats.org/officeDocument/2006/relationships/hyperlink" Target="http://flybase.org/cgi-bin/fbidq.html?FBgn0011260" TargetMode="External"/><Relationship Id="rId89" Type="http://schemas.openxmlformats.org/officeDocument/2006/relationships/hyperlink" Target="http://flybase.org/cgi-bin/fbidq.html?FBgn00034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7"/>
  <sheetViews>
    <sheetView tabSelected="1" workbookViewId="0">
      <selection activeCell="L11" sqref="L11"/>
    </sheetView>
  </sheetViews>
  <sheetFormatPr baseColWidth="10" defaultRowHeight="15" x14ac:dyDescent="0"/>
  <cols>
    <col min="1" max="1" width="12.1640625" bestFit="1" customWidth="1"/>
    <col min="2" max="3" width="14.1640625" customWidth="1"/>
    <col min="4" max="4" width="11.6640625" bestFit="1" customWidth="1"/>
    <col min="5" max="10" width="7.83203125" customWidth="1"/>
    <col min="11" max="12" width="8.83203125" customWidth="1"/>
    <col min="13" max="16" width="7.83203125" customWidth="1"/>
    <col min="17" max="17" width="73.33203125" bestFit="1" customWidth="1"/>
    <col min="18" max="19" width="73.33203125" customWidth="1"/>
    <col min="20" max="20" width="27.1640625" bestFit="1" customWidth="1"/>
  </cols>
  <sheetData>
    <row r="2" spans="1:21">
      <c r="E2" s="20" t="s">
        <v>0</v>
      </c>
      <c r="F2" s="20"/>
      <c r="G2" s="26" t="s">
        <v>195</v>
      </c>
      <c r="H2" s="27"/>
      <c r="I2" s="21" t="s">
        <v>194</v>
      </c>
      <c r="J2" s="22"/>
      <c r="K2" s="23" t="s">
        <v>182</v>
      </c>
      <c r="L2" s="23"/>
      <c r="M2" s="24" t="s">
        <v>183</v>
      </c>
      <c r="N2" s="24"/>
      <c r="O2" s="25" t="s">
        <v>184</v>
      </c>
      <c r="P2" s="25"/>
      <c r="Q2" s="13" t="s">
        <v>213</v>
      </c>
      <c r="S2" t="s">
        <v>202</v>
      </c>
      <c r="T2" t="s">
        <v>235</v>
      </c>
    </row>
    <row r="3" spans="1:21">
      <c r="B3" s="6" t="s">
        <v>181</v>
      </c>
      <c r="C3" s="6" t="s">
        <v>242</v>
      </c>
      <c r="D3" s="6" t="s">
        <v>180</v>
      </c>
      <c r="E3" s="8" t="s">
        <v>1</v>
      </c>
      <c r="F3" s="8" t="s">
        <v>2</v>
      </c>
      <c r="G3" s="11" t="s">
        <v>1</v>
      </c>
      <c r="H3" s="11" t="s">
        <v>2</v>
      </c>
      <c r="I3" s="9" t="s">
        <v>1</v>
      </c>
      <c r="J3" s="9" t="s">
        <v>2</v>
      </c>
      <c r="K3" s="10" t="s">
        <v>1</v>
      </c>
      <c r="L3" s="10" t="s">
        <v>2</v>
      </c>
      <c r="M3" s="7" t="s">
        <v>1</v>
      </c>
      <c r="N3" s="7" t="s">
        <v>2</v>
      </c>
      <c r="O3" s="12" t="s">
        <v>1</v>
      </c>
      <c r="P3" s="12" t="s">
        <v>2</v>
      </c>
      <c r="Q3" s="3" t="s">
        <v>214</v>
      </c>
      <c r="S3" t="s">
        <v>203</v>
      </c>
      <c r="T3" t="s">
        <v>236</v>
      </c>
    </row>
    <row r="4" spans="1:21">
      <c r="D4" t="s">
        <v>196</v>
      </c>
      <c r="E4">
        <f>SUM(Table62[[#All],[Column3]])</f>
        <v>24</v>
      </c>
      <c r="F4">
        <f>SUM(Table62[[#All],[Column4]])</f>
        <v>28</v>
      </c>
      <c r="G4">
        <f>SUM(Table62[[#All],[Column13]])</f>
        <v>32</v>
      </c>
      <c r="H4">
        <f>SUM(Table62[[#All],[Column14]])</f>
        <v>29</v>
      </c>
      <c r="I4">
        <f>SUM(Table62[[#All],[Column5]])</f>
        <v>30</v>
      </c>
      <c r="J4">
        <f>SUM(Table62[[#All],[Column6]])</f>
        <v>24</v>
      </c>
      <c r="K4">
        <f>SUM(Table62[[#All],[Column7]])</f>
        <v>13</v>
      </c>
      <c r="L4">
        <f>SUM(Table62[[#All],[Column8]])</f>
        <v>6</v>
      </c>
      <c r="M4">
        <f>SUM(Table62[[#All],[Column9]])</f>
        <v>36</v>
      </c>
      <c r="N4">
        <f>SUM(Table62[[#All],[Column10]])</f>
        <v>15</v>
      </c>
      <c r="O4">
        <f>SUM(Table62[[#All],[Column11]])</f>
        <v>67</v>
      </c>
      <c r="P4">
        <f>SUM(Table62[[#All],[Column12]])</f>
        <v>19</v>
      </c>
      <c r="Q4" s="14" t="s">
        <v>215</v>
      </c>
      <c r="S4" t="s">
        <v>204</v>
      </c>
      <c r="T4" t="s">
        <v>237</v>
      </c>
    </row>
    <row r="5" spans="1:21">
      <c r="Q5" s="1" t="s">
        <v>208</v>
      </c>
      <c r="R5" s="1" t="s">
        <v>210</v>
      </c>
      <c r="S5" t="s">
        <v>209</v>
      </c>
      <c r="T5" t="s">
        <v>238</v>
      </c>
    </row>
    <row r="6" spans="1:21">
      <c r="A6" t="s">
        <v>241</v>
      </c>
      <c r="B6" s="17" t="s">
        <v>103</v>
      </c>
      <c r="C6" s="17"/>
      <c r="D6" s="17" t="s">
        <v>189</v>
      </c>
      <c r="E6">
        <v>1</v>
      </c>
      <c r="F6">
        <v>1</v>
      </c>
      <c r="I6" s="13">
        <v>1</v>
      </c>
      <c r="J6">
        <v>1</v>
      </c>
      <c r="K6">
        <v>1</v>
      </c>
      <c r="L6" s="3">
        <v>0</v>
      </c>
      <c r="M6">
        <v>1</v>
      </c>
      <c r="N6">
        <v>1</v>
      </c>
      <c r="O6">
        <v>1</v>
      </c>
      <c r="P6" s="2"/>
      <c r="Q6" t="s">
        <v>206</v>
      </c>
      <c r="R6" t="s">
        <v>211</v>
      </c>
      <c r="S6" s="1"/>
      <c r="T6" s="1"/>
      <c r="U6" s="1"/>
    </row>
    <row r="7" spans="1:21">
      <c r="B7" s="17" t="s">
        <v>127</v>
      </c>
      <c r="C7" s="17"/>
      <c r="D7" t="s">
        <v>49</v>
      </c>
      <c r="E7">
        <v>1</v>
      </c>
      <c r="F7">
        <v>1</v>
      </c>
      <c r="G7">
        <v>1</v>
      </c>
      <c r="H7">
        <v>1</v>
      </c>
      <c r="I7" s="13">
        <v>1</v>
      </c>
      <c r="J7">
        <v>1</v>
      </c>
      <c r="K7">
        <v>1</v>
      </c>
      <c r="L7">
        <v>1</v>
      </c>
      <c r="M7">
        <v>1</v>
      </c>
      <c r="O7">
        <v>1</v>
      </c>
      <c r="P7" s="2"/>
      <c r="Q7" t="s">
        <v>198</v>
      </c>
      <c r="R7" t="s">
        <v>212</v>
      </c>
      <c r="S7" s="16"/>
      <c r="U7" s="16"/>
    </row>
    <row r="8" spans="1:21">
      <c r="B8" s="17" t="s">
        <v>132</v>
      </c>
      <c r="C8" s="17"/>
      <c r="D8" t="s">
        <v>178</v>
      </c>
      <c r="E8">
        <v>1</v>
      </c>
      <c r="F8">
        <v>1</v>
      </c>
      <c r="G8">
        <v>1</v>
      </c>
      <c r="I8" s="13">
        <v>1</v>
      </c>
      <c r="J8">
        <v>1</v>
      </c>
      <c r="K8">
        <v>1</v>
      </c>
      <c r="L8">
        <v>1</v>
      </c>
      <c r="M8">
        <v>1</v>
      </c>
      <c r="N8" s="4"/>
      <c r="O8">
        <v>1</v>
      </c>
      <c r="P8" s="4"/>
      <c r="Q8" t="s">
        <v>199</v>
      </c>
      <c r="S8" s="16"/>
      <c r="U8" s="16"/>
    </row>
    <row r="9" spans="1:21">
      <c r="B9" s="17" t="s">
        <v>106</v>
      </c>
      <c r="C9" s="17"/>
      <c r="D9" t="s">
        <v>34</v>
      </c>
      <c r="E9">
        <v>1</v>
      </c>
      <c r="F9">
        <v>0</v>
      </c>
      <c r="I9" s="13">
        <v>1</v>
      </c>
      <c r="J9">
        <v>1</v>
      </c>
      <c r="K9">
        <v>1</v>
      </c>
      <c r="L9" s="3">
        <v>0</v>
      </c>
      <c r="M9">
        <v>1</v>
      </c>
      <c r="N9" s="4"/>
      <c r="O9">
        <v>1</v>
      </c>
      <c r="P9" s="4"/>
      <c r="Q9" t="s">
        <v>201</v>
      </c>
      <c r="S9" s="16"/>
      <c r="U9" s="16"/>
    </row>
    <row r="10" spans="1:21">
      <c r="B10" s="17" t="s">
        <v>101</v>
      </c>
      <c r="C10" s="17"/>
      <c r="D10" t="s">
        <v>220</v>
      </c>
      <c r="E10">
        <v>0</v>
      </c>
      <c r="F10">
        <v>0</v>
      </c>
      <c r="I10" s="13">
        <v>1</v>
      </c>
      <c r="J10">
        <v>1</v>
      </c>
      <c r="K10">
        <v>1</v>
      </c>
      <c r="L10" s="3">
        <v>0</v>
      </c>
      <c r="M10">
        <v>1</v>
      </c>
      <c r="N10" s="4">
        <v>1</v>
      </c>
      <c r="O10">
        <v>1</v>
      </c>
      <c r="P10" s="4">
        <v>1</v>
      </c>
      <c r="Q10" t="s">
        <v>201</v>
      </c>
      <c r="S10" s="16"/>
      <c r="U10" s="16"/>
    </row>
    <row r="11" spans="1:21">
      <c r="B11" s="17" t="s">
        <v>94</v>
      </c>
      <c r="C11" s="17"/>
      <c r="D11" t="s">
        <v>28</v>
      </c>
      <c r="E11">
        <v>1</v>
      </c>
      <c r="F11">
        <v>1</v>
      </c>
      <c r="I11" s="13">
        <v>1</v>
      </c>
      <c r="K11">
        <v>1</v>
      </c>
      <c r="L11">
        <v>1</v>
      </c>
      <c r="M11">
        <v>1</v>
      </c>
      <c r="N11" s="4">
        <v>1</v>
      </c>
      <c r="O11">
        <v>1</v>
      </c>
      <c r="P11" s="4"/>
      <c r="Q11" t="s">
        <v>205</v>
      </c>
      <c r="S11" s="16"/>
      <c r="U11" s="16"/>
    </row>
    <row r="12" spans="1:21">
      <c r="B12" s="17" t="s">
        <v>142</v>
      </c>
      <c r="C12" s="17"/>
      <c r="D12" t="s">
        <v>221</v>
      </c>
      <c r="E12">
        <v>0</v>
      </c>
      <c r="F12">
        <v>1</v>
      </c>
      <c r="G12">
        <v>1</v>
      </c>
      <c r="H12">
        <v>1</v>
      </c>
      <c r="I12" s="13">
        <v>1</v>
      </c>
      <c r="K12">
        <v>1</v>
      </c>
      <c r="M12">
        <v>1</v>
      </c>
      <c r="N12" s="2">
        <v>1</v>
      </c>
      <c r="O12">
        <v>1</v>
      </c>
      <c r="P12" s="2"/>
      <c r="S12" s="16"/>
      <c r="U12" s="16"/>
    </row>
    <row r="13" spans="1:21">
      <c r="B13" s="17" t="s">
        <v>145</v>
      </c>
      <c r="C13" s="17"/>
      <c r="D13" t="s">
        <v>222</v>
      </c>
      <c r="E13">
        <v>0</v>
      </c>
      <c r="F13">
        <v>0</v>
      </c>
      <c r="G13">
        <v>1</v>
      </c>
      <c r="H13">
        <v>1</v>
      </c>
      <c r="I13" s="13">
        <v>1</v>
      </c>
      <c r="K13">
        <v>1</v>
      </c>
      <c r="N13" s="2"/>
      <c r="O13">
        <v>1</v>
      </c>
      <c r="P13" s="2">
        <v>1</v>
      </c>
      <c r="S13" s="16"/>
      <c r="U13" s="16"/>
    </row>
    <row r="14" spans="1:21">
      <c r="B14" s="17" t="s">
        <v>173</v>
      </c>
      <c r="C14" s="17"/>
      <c r="D14" t="s">
        <v>174</v>
      </c>
      <c r="E14">
        <v>1</v>
      </c>
      <c r="F14">
        <v>1</v>
      </c>
      <c r="G14">
        <v>1</v>
      </c>
      <c r="H14">
        <v>1</v>
      </c>
      <c r="I14" s="13">
        <v>1</v>
      </c>
      <c r="J14">
        <v>1</v>
      </c>
      <c r="M14">
        <v>1</v>
      </c>
      <c r="N14" s="2">
        <v>1</v>
      </c>
      <c r="O14">
        <v>1</v>
      </c>
      <c r="P14" s="2">
        <v>1</v>
      </c>
      <c r="R14" t="s">
        <v>216</v>
      </c>
      <c r="S14" s="16"/>
      <c r="U14" s="16"/>
    </row>
    <row r="15" spans="1:21">
      <c r="B15" s="17" t="s">
        <v>140</v>
      </c>
      <c r="C15" s="17"/>
      <c r="D15" t="s">
        <v>60</v>
      </c>
      <c r="E15">
        <v>1</v>
      </c>
      <c r="F15">
        <v>1</v>
      </c>
      <c r="G15">
        <v>1</v>
      </c>
      <c r="I15" s="13">
        <v>1</v>
      </c>
      <c r="J15">
        <v>1</v>
      </c>
      <c r="M15">
        <v>1</v>
      </c>
      <c r="N15" s="2">
        <v>1</v>
      </c>
      <c r="O15">
        <v>1</v>
      </c>
      <c r="P15" s="2">
        <v>1</v>
      </c>
      <c r="S15" s="16"/>
      <c r="U15" s="16"/>
    </row>
    <row r="16" spans="1:21">
      <c r="B16" s="17" t="s">
        <v>171</v>
      </c>
      <c r="C16" s="17"/>
      <c r="D16" t="s">
        <v>172</v>
      </c>
      <c r="E16">
        <v>1</v>
      </c>
      <c r="F16">
        <v>1</v>
      </c>
      <c r="I16" s="13">
        <v>1</v>
      </c>
      <c r="J16">
        <v>1</v>
      </c>
      <c r="N16" s="2"/>
      <c r="O16">
        <v>1</v>
      </c>
      <c r="P16" s="2"/>
      <c r="R16" s="15" t="s">
        <v>217</v>
      </c>
      <c r="S16" s="16"/>
      <c r="U16" s="16"/>
    </row>
    <row r="17" spans="1:21">
      <c r="B17" s="17" t="s">
        <v>175</v>
      </c>
      <c r="C17" s="17"/>
      <c r="D17" t="s">
        <v>176</v>
      </c>
      <c r="E17" s="4">
        <v>0</v>
      </c>
      <c r="F17" s="4">
        <v>1</v>
      </c>
      <c r="G17" s="4">
        <v>1</v>
      </c>
      <c r="H17" s="4">
        <v>1</v>
      </c>
      <c r="I17" s="13">
        <v>1</v>
      </c>
      <c r="J17" s="4">
        <v>1</v>
      </c>
      <c r="K17" s="4"/>
      <c r="L17" s="4"/>
      <c r="M17" s="4">
        <v>1</v>
      </c>
      <c r="N17" s="4"/>
      <c r="O17" s="4">
        <v>1</v>
      </c>
      <c r="P17" s="4"/>
      <c r="S17" s="16"/>
      <c r="U17" s="16"/>
    </row>
    <row r="18" spans="1:21">
      <c r="B18" s="17" t="s">
        <v>113</v>
      </c>
      <c r="C18" s="17"/>
      <c r="D18" t="s">
        <v>40</v>
      </c>
      <c r="E18">
        <v>1</v>
      </c>
      <c r="F18">
        <v>1</v>
      </c>
      <c r="G18">
        <v>1</v>
      </c>
      <c r="I18" s="13">
        <v>1</v>
      </c>
      <c r="J18">
        <v>1</v>
      </c>
      <c r="M18">
        <v>1</v>
      </c>
      <c r="N18" s="4">
        <v>1</v>
      </c>
      <c r="O18">
        <v>1</v>
      </c>
      <c r="P18" s="4"/>
      <c r="S18" s="16"/>
      <c r="U18" s="16"/>
    </row>
    <row r="19" spans="1:21">
      <c r="B19" s="17" t="s">
        <v>193</v>
      </c>
      <c r="C19" s="17"/>
      <c r="D19" t="s">
        <v>192</v>
      </c>
      <c r="E19">
        <v>0</v>
      </c>
      <c r="F19">
        <v>1</v>
      </c>
      <c r="G19">
        <v>1</v>
      </c>
      <c r="H19">
        <v>1</v>
      </c>
      <c r="I19" s="13">
        <v>1</v>
      </c>
      <c r="J19">
        <v>1</v>
      </c>
      <c r="N19" s="4"/>
      <c r="O19" s="4"/>
      <c r="P19" s="4"/>
      <c r="R19" t="s">
        <v>216</v>
      </c>
      <c r="S19" s="16"/>
      <c r="U19" s="16"/>
    </row>
    <row r="20" spans="1:21">
      <c r="B20" s="17" t="s">
        <v>80</v>
      </c>
      <c r="C20" s="17"/>
      <c r="D20" t="s">
        <v>14</v>
      </c>
      <c r="E20">
        <v>1</v>
      </c>
      <c r="F20">
        <v>1</v>
      </c>
      <c r="I20" s="13">
        <v>1</v>
      </c>
      <c r="J20">
        <v>1</v>
      </c>
      <c r="M20">
        <v>1</v>
      </c>
      <c r="N20" s="4"/>
      <c r="O20">
        <v>1</v>
      </c>
      <c r="P20" s="4"/>
      <c r="S20" s="16"/>
      <c r="U20" s="16"/>
    </row>
    <row r="21" spans="1:21">
      <c r="B21" s="17" t="s">
        <v>78</v>
      </c>
      <c r="C21" s="17"/>
      <c r="D21" t="s">
        <v>13</v>
      </c>
      <c r="E21" s="2">
        <v>1</v>
      </c>
      <c r="F21" s="2">
        <v>1</v>
      </c>
      <c r="G21" s="2">
        <v>1</v>
      </c>
      <c r="H21" s="2">
        <v>1</v>
      </c>
      <c r="I21" s="13">
        <v>1</v>
      </c>
      <c r="J21" s="2">
        <v>1</v>
      </c>
      <c r="K21" s="2"/>
      <c r="L21" s="2"/>
      <c r="M21" s="2">
        <v>1</v>
      </c>
      <c r="N21" s="4"/>
      <c r="O21" s="2">
        <v>1</v>
      </c>
      <c r="P21" s="4"/>
      <c r="S21" s="16"/>
      <c r="U21" s="16"/>
    </row>
    <row r="22" spans="1:21">
      <c r="B22" s="17" t="s">
        <v>72</v>
      </c>
      <c r="C22" s="17"/>
      <c r="D22" t="s">
        <v>7</v>
      </c>
      <c r="E22" s="2">
        <v>0</v>
      </c>
      <c r="F22" s="2">
        <v>1</v>
      </c>
      <c r="G22" s="2">
        <v>1</v>
      </c>
      <c r="H22" s="2"/>
      <c r="I22" s="13">
        <v>1</v>
      </c>
      <c r="J22" s="14">
        <v>1</v>
      </c>
      <c r="K22" s="2"/>
      <c r="L22" s="2"/>
      <c r="M22" s="2">
        <v>1</v>
      </c>
      <c r="N22" s="4"/>
      <c r="O22" s="2">
        <v>1</v>
      </c>
      <c r="P22" s="4"/>
      <c r="R22" t="s">
        <v>218</v>
      </c>
      <c r="S22" s="16"/>
      <c r="U22" s="16"/>
    </row>
    <row r="23" spans="1:21">
      <c r="A23" t="s">
        <v>239</v>
      </c>
      <c r="B23" s="17" t="s">
        <v>168</v>
      </c>
      <c r="C23" s="17"/>
      <c r="D23" t="s">
        <v>167</v>
      </c>
      <c r="E23">
        <v>0</v>
      </c>
      <c r="F23">
        <v>0</v>
      </c>
      <c r="I23" s="13">
        <v>1</v>
      </c>
      <c r="P23" s="2"/>
      <c r="R23" t="s">
        <v>218</v>
      </c>
      <c r="S23" s="16"/>
      <c r="U23" s="16"/>
    </row>
    <row r="24" spans="1:21">
      <c r="A24" t="s">
        <v>239</v>
      </c>
      <c r="B24" s="17" t="s">
        <v>186</v>
      </c>
      <c r="C24" s="17"/>
      <c r="D24" t="s">
        <v>185</v>
      </c>
      <c r="E24">
        <v>0</v>
      </c>
      <c r="F24">
        <v>0</v>
      </c>
      <c r="I24" s="13">
        <v>1</v>
      </c>
      <c r="J24">
        <v>1</v>
      </c>
      <c r="O24">
        <v>1</v>
      </c>
      <c r="P24" s="2"/>
      <c r="R24" t="s">
        <v>218</v>
      </c>
      <c r="S24" s="16"/>
      <c r="U24" s="16"/>
    </row>
    <row r="25" spans="1:21">
      <c r="A25" t="s">
        <v>239</v>
      </c>
      <c r="B25" s="17" t="s">
        <v>95</v>
      </c>
      <c r="C25" s="17"/>
      <c r="D25" t="s">
        <v>61</v>
      </c>
      <c r="E25">
        <v>1</v>
      </c>
      <c r="F25">
        <v>0</v>
      </c>
      <c r="I25" s="13">
        <v>1</v>
      </c>
      <c r="O25">
        <v>1</v>
      </c>
      <c r="P25" s="2"/>
      <c r="R25" t="s">
        <v>219</v>
      </c>
      <c r="S25" s="16"/>
      <c r="U25" s="16"/>
    </row>
    <row r="26" spans="1:21">
      <c r="B26" s="17" t="s">
        <v>89</v>
      </c>
      <c r="C26" s="17"/>
      <c r="D26" t="s">
        <v>23</v>
      </c>
      <c r="E26" s="2">
        <v>0</v>
      </c>
      <c r="F26" s="2">
        <v>0</v>
      </c>
      <c r="G26" s="2"/>
      <c r="H26" s="2"/>
      <c r="I26" s="13">
        <v>1</v>
      </c>
      <c r="J26" s="2"/>
      <c r="K26" s="2"/>
      <c r="L26" s="2"/>
      <c r="M26" s="2"/>
      <c r="N26" s="2"/>
      <c r="O26" s="2"/>
      <c r="P26" s="2"/>
      <c r="R26" s="15" t="s">
        <v>217</v>
      </c>
      <c r="S26" s="16"/>
      <c r="U26" s="16"/>
    </row>
    <row r="27" spans="1:21">
      <c r="B27" s="17" t="s">
        <v>91</v>
      </c>
      <c r="C27" s="17"/>
      <c r="D27" t="s">
        <v>25</v>
      </c>
      <c r="E27" s="2">
        <v>0</v>
      </c>
      <c r="F27" s="2">
        <v>0</v>
      </c>
      <c r="G27" s="2"/>
      <c r="H27" s="2"/>
      <c r="I27" s="13">
        <v>1</v>
      </c>
      <c r="J27" s="2"/>
      <c r="K27" s="2"/>
      <c r="L27" s="2"/>
      <c r="M27" s="2"/>
      <c r="N27" s="4"/>
      <c r="O27" s="2">
        <v>1</v>
      </c>
      <c r="P27" s="4"/>
      <c r="S27" s="16"/>
      <c r="U27" s="16"/>
    </row>
    <row r="28" spans="1:21">
      <c r="B28" s="17" t="s">
        <v>102</v>
      </c>
      <c r="C28" s="17"/>
      <c r="D28" t="s">
        <v>33</v>
      </c>
      <c r="E28">
        <v>0</v>
      </c>
      <c r="F28">
        <v>0</v>
      </c>
      <c r="I28" s="13">
        <v>1</v>
      </c>
      <c r="M28">
        <v>1</v>
      </c>
      <c r="N28" s="4">
        <v>1</v>
      </c>
      <c r="O28">
        <v>1</v>
      </c>
      <c r="P28" s="4"/>
      <c r="S28" s="16"/>
      <c r="U28" s="16"/>
    </row>
    <row r="29" spans="1:21">
      <c r="B29" s="17" t="s">
        <v>130</v>
      </c>
      <c r="C29" s="17"/>
      <c r="D29" t="s">
        <v>52</v>
      </c>
      <c r="E29">
        <v>1</v>
      </c>
      <c r="G29">
        <v>1</v>
      </c>
      <c r="H29">
        <v>1</v>
      </c>
      <c r="I29" s="13">
        <v>1</v>
      </c>
      <c r="J29">
        <v>1</v>
      </c>
      <c r="M29">
        <v>1</v>
      </c>
      <c r="N29" s="4"/>
      <c r="O29">
        <v>1</v>
      </c>
      <c r="P29" s="4"/>
      <c r="S29" s="16"/>
      <c r="U29" s="16"/>
    </row>
    <row r="30" spans="1:21">
      <c r="B30" s="17" t="s">
        <v>115</v>
      </c>
      <c r="C30" s="17"/>
      <c r="D30" t="s">
        <v>223</v>
      </c>
      <c r="E30">
        <v>1</v>
      </c>
      <c r="F30">
        <v>1</v>
      </c>
      <c r="H30">
        <v>1</v>
      </c>
      <c r="I30" s="13">
        <v>1</v>
      </c>
      <c r="J30">
        <v>1</v>
      </c>
      <c r="K30">
        <v>1</v>
      </c>
      <c r="L30">
        <v>1</v>
      </c>
      <c r="M30">
        <v>1</v>
      </c>
      <c r="N30" s="2">
        <v>1</v>
      </c>
      <c r="O30">
        <v>1</v>
      </c>
      <c r="P30" s="2">
        <v>1</v>
      </c>
      <c r="Q30" t="s">
        <v>197</v>
      </c>
      <c r="S30" s="16"/>
      <c r="U30" s="16"/>
    </row>
    <row r="31" spans="1:21">
      <c r="B31" s="17" t="s">
        <v>123</v>
      </c>
      <c r="C31" s="17"/>
      <c r="D31" t="s">
        <v>64</v>
      </c>
      <c r="E31">
        <v>0</v>
      </c>
      <c r="F31">
        <v>0</v>
      </c>
      <c r="G31">
        <v>1</v>
      </c>
      <c r="H31">
        <v>1</v>
      </c>
      <c r="I31" s="13">
        <v>1</v>
      </c>
      <c r="K31">
        <v>1</v>
      </c>
      <c r="L31">
        <v>1</v>
      </c>
      <c r="M31">
        <v>1</v>
      </c>
      <c r="N31" s="2">
        <v>1</v>
      </c>
      <c r="O31">
        <v>1</v>
      </c>
      <c r="P31" s="2"/>
      <c r="Q31" t="s">
        <v>200</v>
      </c>
      <c r="S31" s="16"/>
      <c r="U31" s="16"/>
    </row>
    <row r="32" spans="1:21">
      <c r="B32" s="17" t="s">
        <v>105</v>
      </c>
      <c r="C32" s="17"/>
      <c r="D32" t="s">
        <v>177</v>
      </c>
      <c r="E32">
        <v>0</v>
      </c>
      <c r="F32">
        <v>1</v>
      </c>
      <c r="G32">
        <v>1</v>
      </c>
      <c r="H32">
        <v>1</v>
      </c>
      <c r="I32" s="13">
        <v>1</v>
      </c>
      <c r="J32">
        <v>1</v>
      </c>
      <c r="L32">
        <v>1</v>
      </c>
      <c r="M32">
        <v>1</v>
      </c>
      <c r="N32" s="4">
        <v>1</v>
      </c>
      <c r="O32">
        <v>1</v>
      </c>
      <c r="P32" s="4"/>
      <c r="Q32" t="s">
        <v>207</v>
      </c>
      <c r="S32" s="16"/>
      <c r="U32" s="16"/>
    </row>
    <row r="33" spans="1:21">
      <c r="B33" s="17" t="s">
        <v>188</v>
      </c>
      <c r="C33" s="17"/>
      <c r="D33" t="s">
        <v>187</v>
      </c>
      <c r="E33">
        <v>1</v>
      </c>
      <c r="F33">
        <v>1</v>
      </c>
      <c r="G33">
        <v>1</v>
      </c>
      <c r="I33" s="13">
        <v>1</v>
      </c>
      <c r="K33">
        <v>1</v>
      </c>
      <c r="M33">
        <v>1</v>
      </c>
      <c r="N33" s="2"/>
      <c r="O33">
        <v>1</v>
      </c>
      <c r="P33" s="2"/>
      <c r="S33" s="16"/>
      <c r="U33" s="16"/>
    </row>
    <row r="34" spans="1:21">
      <c r="B34" s="17" t="s">
        <v>104</v>
      </c>
      <c r="C34" s="17"/>
      <c r="D34" t="s">
        <v>224</v>
      </c>
      <c r="E34">
        <v>0</v>
      </c>
      <c r="F34">
        <v>1</v>
      </c>
      <c r="G34">
        <v>1</v>
      </c>
      <c r="I34" s="13">
        <v>1</v>
      </c>
      <c r="K34">
        <v>1</v>
      </c>
      <c r="M34">
        <v>1</v>
      </c>
      <c r="N34" s="4">
        <v>1</v>
      </c>
      <c r="O34">
        <v>1</v>
      </c>
      <c r="P34" s="4">
        <v>1</v>
      </c>
      <c r="S34" s="16"/>
      <c r="U34" s="16"/>
    </row>
    <row r="35" spans="1:21">
      <c r="B35" s="17" t="s">
        <v>114</v>
      </c>
      <c r="C35" s="17"/>
      <c r="D35" t="s">
        <v>41</v>
      </c>
      <c r="E35">
        <v>0</v>
      </c>
      <c r="F35">
        <v>0</v>
      </c>
      <c r="I35" s="13">
        <v>1</v>
      </c>
      <c r="K35">
        <v>1</v>
      </c>
      <c r="N35" s="4"/>
      <c r="O35">
        <v>1</v>
      </c>
      <c r="P35" s="4">
        <v>1</v>
      </c>
      <c r="S35" s="16"/>
      <c r="U35" s="16"/>
    </row>
    <row r="36" spans="1:21">
      <c r="B36" s="17" t="s">
        <v>98</v>
      </c>
      <c r="C36" s="17"/>
      <c r="D36" t="s">
        <v>30</v>
      </c>
      <c r="E36">
        <v>0</v>
      </c>
      <c r="F36">
        <v>1</v>
      </c>
      <c r="J36">
        <v>1</v>
      </c>
      <c r="M36">
        <v>1</v>
      </c>
      <c r="O36">
        <v>1</v>
      </c>
      <c r="P36" s="5"/>
      <c r="S36" s="16"/>
      <c r="U36" s="16"/>
    </row>
    <row r="37" spans="1:21">
      <c r="B37" s="17" t="s">
        <v>88</v>
      </c>
      <c r="C37" s="17"/>
      <c r="D37" t="s">
        <v>22</v>
      </c>
      <c r="E37" s="2">
        <v>0</v>
      </c>
      <c r="F37" s="2">
        <v>1</v>
      </c>
      <c r="G37" s="2"/>
      <c r="H37" s="2"/>
      <c r="I37" s="2"/>
      <c r="J37" s="2">
        <v>1</v>
      </c>
      <c r="K37" s="2"/>
      <c r="L37" s="2"/>
      <c r="M37" s="2">
        <v>1</v>
      </c>
      <c r="N37" s="2"/>
      <c r="O37" s="2">
        <v>1</v>
      </c>
      <c r="P37" s="2"/>
      <c r="S37" s="16"/>
      <c r="U37" s="16"/>
    </row>
    <row r="38" spans="1:21">
      <c r="B38" s="17" t="s">
        <v>143</v>
      </c>
      <c r="C38" s="17"/>
      <c r="D38" t="s">
        <v>66</v>
      </c>
      <c r="E38">
        <v>0</v>
      </c>
      <c r="F38">
        <v>1</v>
      </c>
      <c r="G38">
        <v>1</v>
      </c>
      <c r="H38">
        <v>1</v>
      </c>
      <c r="M38">
        <v>1</v>
      </c>
      <c r="N38" s="2"/>
      <c r="O38">
        <v>1</v>
      </c>
      <c r="P38" s="2"/>
      <c r="S38" s="16"/>
      <c r="U38" s="16"/>
    </row>
    <row r="39" spans="1:21">
      <c r="B39" s="17" t="s">
        <v>146</v>
      </c>
      <c r="C39" s="17"/>
      <c r="D39" t="s">
        <v>67</v>
      </c>
      <c r="E39">
        <v>0</v>
      </c>
      <c r="F39">
        <v>1</v>
      </c>
      <c r="G39">
        <v>1</v>
      </c>
      <c r="H39">
        <v>1</v>
      </c>
      <c r="N39" s="2"/>
      <c r="O39">
        <v>1</v>
      </c>
      <c r="P39" s="2"/>
      <c r="S39" s="16"/>
      <c r="U39" s="16"/>
    </row>
    <row r="40" spans="1:21">
      <c r="B40" s="17" t="s">
        <v>116</v>
      </c>
      <c r="C40" s="17"/>
      <c r="D40" t="s">
        <v>42</v>
      </c>
      <c r="E40">
        <v>1</v>
      </c>
      <c r="F40">
        <v>1</v>
      </c>
      <c r="G40">
        <v>1</v>
      </c>
      <c r="H40">
        <v>1</v>
      </c>
      <c r="M40">
        <v>1</v>
      </c>
      <c r="N40" s="2"/>
      <c r="O40">
        <v>1</v>
      </c>
      <c r="P40" s="2"/>
      <c r="S40" s="16"/>
      <c r="U40" s="16"/>
    </row>
    <row r="41" spans="1:21">
      <c r="B41" s="17" t="s">
        <v>75</v>
      </c>
      <c r="C41" s="17"/>
      <c r="D41" t="s">
        <v>10</v>
      </c>
      <c r="E41">
        <v>1</v>
      </c>
      <c r="F41">
        <v>1</v>
      </c>
      <c r="J41">
        <v>1</v>
      </c>
      <c r="N41" s="2"/>
      <c r="P41" s="2"/>
      <c r="S41" s="16"/>
      <c r="U41" s="16"/>
    </row>
    <row r="42" spans="1:21">
      <c r="B42" s="17" t="s">
        <v>90</v>
      </c>
      <c r="C42" s="17"/>
      <c r="D42" t="s">
        <v>24</v>
      </c>
      <c r="E42" s="2">
        <v>0</v>
      </c>
      <c r="F42" s="2">
        <v>1</v>
      </c>
      <c r="G42" s="2"/>
      <c r="H42" s="2"/>
      <c r="I42" s="2"/>
      <c r="J42" s="2"/>
      <c r="K42" s="2"/>
      <c r="L42" s="2"/>
      <c r="M42" s="2"/>
      <c r="N42" s="4"/>
      <c r="O42" s="2"/>
      <c r="P42" s="4"/>
      <c r="S42" s="16"/>
      <c r="U42" s="16"/>
    </row>
    <row r="43" spans="1:21">
      <c r="B43" s="17" t="s">
        <v>107</v>
      </c>
      <c r="C43" s="17"/>
      <c r="D43" t="s">
        <v>35</v>
      </c>
      <c r="E43">
        <v>1</v>
      </c>
      <c r="F43">
        <v>1</v>
      </c>
      <c r="M43">
        <v>1</v>
      </c>
      <c r="N43" s="4"/>
      <c r="O43">
        <v>1</v>
      </c>
      <c r="P43" s="4">
        <v>1</v>
      </c>
      <c r="S43" s="16"/>
      <c r="U43" s="16"/>
    </row>
    <row r="44" spans="1:21">
      <c r="B44" s="17" t="s">
        <v>82</v>
      </c>
      <c r="C44" s="17"/>
      <c r="D44" t="s">
        <v>16</v>
      </c>
      <c r="E44" s="2">
        <v>1</v>
      </c>
      <c r="F44" s="2">
        <v>1</v>
      </c>
      <c r="G44" s="2"/>
      <c r="H44" s="2"/>
      <c r="I44" s="2"/>
      <c r="J44" s="2">
        <v>1</v>
      </c>
      <c r="K44" s="2"/>
      <c r="L44" s="2"/>
      <c r="M44" s="2"/>
      <c r="N44" s="4"/>
      <c r="O44" s="2">
        <v>1</v>
      </c>
      <c r="P44" s="4">
        <v>1</v>
      </c>
      <c r="S44" s="16"/>
      <c r="U44" s="16"/>
    </row>
    <row r="45" spans="1:21">
      <c r="A45" t="s">
        <v>239</v>
      </c>
      <c r="B45" s="17" t="s">
        <v>164</v>
      </c>
      <c r="C45" s="17"/>
      <c r="D45" t="s">
        <v>225</v>
      </c>
      <c r="E45">
        <v>1</v>
      </c>
      <c r="F45">
        <v>1</v>
      </c>
      <c r="J45">
        <v>1</v>
      </c>
      <c r="N45" s="4"/>
      <c r="O45">
        <v>1</v>
      </c>
      <c r="P45" s="4"/>
      <c r="S45" s="16"/>
      <c r="U45" s="16"/>
    </row>
    <row r="46" spans="1:21">
      <c r="B46" s="17" t="s">
        <v>125</v>
      </c>
      <c r="C46" s="17"/>
      <c r="D46" t="s">
        <v>48</v>
      </c>
      <c r="E46">
        <v>0</v>
      </c>
      <c r="F46">
        <v>0</v>
      </c>
      <c r="G46">
        <v>1</v>
      </c>
      <c r="P46" s="2"/>
      <c r="S46" s="16"/>
      <c r="U46" s="16"/>
    </row>
    <row r="47" spans="1:21">
      <c r="B47" s="17" t="s">
        <v>74</v>
      </c>
      <c r="C47" s="17"/>
      <c r="D47" t="s">
        <v>9</v>
      </c>
      <c r="E47">
        <v>0</v>
      </c>
      <c r="F47">
        <v>0</v>
      </c>
      <c r="O47">
        <v>1</v>
      </c>
      <c r="P47" s="2"/>
      <c r="S47" s="16"/>
      <c r="U47" s="16"/>
    </row>
    <row r="48" spans="1:21">
      <c r="B48" s="17" t="s">
        <v>83</v>
      </c>
      <c r="C48" s="17"/>
      <c r="D48" t="s">
        <v>17</v>
      </c>
      <c r="E48">
        <v>0</v>
      </c>
      <c r="F48">
        <v>0</v>
      </c>
      <c r="H48">
        <v>1</v>
      </c>
      <c r="J48">
        <v>1</v>
      </c>
      <c r="P48" s="2"/>
      <c r="S48" s="16"/>
      <c r="U48" s="16"/>
    </row>
    <row r="49" spans="2:21">
      <c r="B49" s="17" t="s">
        <v>159</v>
      </c>
      <c r="C49" s="17"/>
      <c r="D49" t="s">
        <v>158</v>
      </c>
      <c r="E49">
        <v>0</v>
      </c>
      <c r="F49">
        <v>0</v>
      </c>
      <c r="M49">
        <v>1</v>
      </c>
      <c r="N49" s="2"/>
      <c r="O49">
        <v>1</v>
      </c>
      <c r="P49" s="2"/>
      <c r="S49" s="16"/>
      <c r="U49" s="16"/>
    </row>
    <row r="50" spans="2:21">
      <c r="B50" s="17" t="s">
        <v>144</v>
      </c>
      <c r="C50" s="17"/>
      <c r="D50" t="s">
        <v>226</v>
      </c>
      <c r="E50">
        <v>0</v>
      </c>
      <c r="F50">
        <v>0</v>
      </c>
      <c r="G50">
        <v>1</v>
      </c>
      <c r="N50" s="2"/>
      <c r="O50">
        <v>1</v>
      </c>
      <c r="P50" s="2"/>
      <c r="S50" s="16"/>
      <c r="U50" s="16"/>
    </row>
    <row r="51" spans="2:21">
      <c r="B51" s="17" t="s">
        <v>126</v>
      </c>
      <c r="C51" s="17"/>
      <c r="D51" t="s">
        <v>227</v>
      </c>
      <c r="E51">
        <v>0</v>
      </c>
      <c r="F51">
        <v>0</v>
      </c>
      <c r="G51">
        <v>1</v>
      </c>
      <c r="H51">
        <v>1</v>
      </c>
      <c r="M51">
        <v>1</v>
      </c>
      <c r="N51" s="2"/>
      <c r="O51">
        <v>1</v>
      </c>
      <c r="P51" s="2">
        <v>1</v>
      </c>
      <c r="S51" s="16"/>
      <c r="U51" s="16"/>
    </row>
    <row r="52" spans="2:21">
      <c r="B52" s="17" t="s">
        <v>141</v>
      </c>
      <c r="C52" s="17"/>
      <c r="D52" t="s">
        <v>228</v>
      </c>
      <c r="E52">
        <v>0</v>
      </c>
      <c r="F52">
        <v>0</v>
      </c>
      <c r="G52">
        <v>1</v>
      </c>
      <c r="H52">
        <v>1</v>
      </c>
      <c r="N52" s="2"/>
      <c r="O52">
        <v>1</v>
      </c>
      <c r="P52" s="2"/>
      <c r="S52" s="16"/>
      <c r="U52" s="16"/>
    </row>
    <row r="53" spans="2:21">
      <c r="B53" s="17" t="s">
        <v>191</v>
      </c>
      <c r="C53" s="17"/>
      <c r="D53" t="s">
        <v>190</v>
      </c>
      <c r="E53">
        <v>0</v>
      </c>
      <c r="F53">
        <v>0</v>
      </c>
      <c r="H53">
        <v>1</v>
      </c>
      <c r="N53" s="2"/>
      <c r="O53">
        <v>1</v>
      </c>
      <c r="P53" s="2">
        <v>1</v>
      </c>
      <c r="S53" s="16"/>
      <c r="U53" s="16"/>
    </row>
    <row r="54" spans="2:21">
      <c r="B54" s="17" t="s">
        <v>135</v>
      </c>
      <c r="C54" s="17"/>
      <c r="D54" t="s">
        <v>55</v>
      </c>
      <c r="E54">
        <v>0</v>
      </c>
      <c r="F54">
        <v>0</v>
      </c>
      <c r="N54" s="2"/>
      <c r="P54" s="2"/>
      <c r="S54" s="16"/>
      <c r="U54" s="16"/>
    </row>
    <row r="55" spans="2:21">
      <c r="B55" s="17" t="s">
        <v>97</v>
      </c>
      <c r="C55" s="17"/>
      <c r="D55" t="s">
        <v>160</v>
      </c>
      <c r="E55">
        <v>0</v>
      </c>
      <c r="F55">
        <v>0</v>
      </c>
      <c r="N55" s="2"/>
      <c r="P55" s="2"/>
      <c r="S55" s="16"/>
      <c r="U55" s="16"/>
    </row>
    <row r="56" spans="2:21">
      <c r="B56" s="17" t="s">
        <v>150</v>
      </c>
      <c r="C56" s="17"/>
      <c r="D56" t="s">
        <v>149</v>
      </c>
      <c r="E56">
        <v>0</v>
      </c>
      <c r="F56">
        <v>0</v>
      </c>
      <c r="N56" s="2"/>
      <c r="O56">
        <v>1</v>
      </c>
      <c r="P56" s="2"/>
      <c r="S56" s="16"/>
      <c r="U56" s="16"/>
    </row>
    <row r="57" spans="2:21">
      <c r="B57" s="17" t="s">
        <v>109</v>
      </c>
      <c r="C57" s="17"/>
      <c r="D57" t="s">
        <v>36</v>
      </c>
      <c r="E57">
        <v>0</v>
      </c>
      <c r="F57">
        <v>0</v>
      </c>
      <c r="N57" s="2"/>
      <c r="P57" s="2"/>
      <c r="S57" s="16"/>
      <c r="U57" s="16"/>
    </row>
    <row r="58" spans="2:21">
      <c r="B58" s="17" t="s">
        <v>136</v>
      </c>
      <c r="C58" s="17"/>
      <c r="D58" t="s">
        <v>56</v>
      </c>
      <c r="E58">
        <v>0</v>
      </c>
      <c r="F58">
        <v>0</v>
      </c>
      <c r="N58" s="4"/>
      <c r="P58" s="4"/>
      <c r="S58" s="16"/>
      <c r="U58" s="16"/>
    </row>
    <row r="59" spans="2:21">
      <c r="B59" s="17" t="s">
        <v>134</v>
      </c>
      <c r="C59" s="17"/>
      <c r="D59" t="s">
        <v>54</v>
      </c>
      <c r="E59">
        <v>1</v>
      </c>
      <c r="F59">
        <v>0</v>
      </c>
      <c r="H59">
        <v>1</v>
      </c>
      <c r="N59" s="4">
        <v>1</v>
      </c>
      <c r="P59" s="4"/>
      <c r="S59" s="16"/>
      <c r="U59" s="16"/>
    </row>
    <row r="60" spans="2:21">
      <c r="B60" s="17" t="s">
        <v>137</v>
      </c>
      <c r="C60" s="17"/>
      <c r="D60" t="s">
        <v>57</v>
      </c>
      <c r="E60">
        <v>0</v>
      </c>
      <c r="F60">
        <v>0</v>
      </c>
      <c r="N60" s="4"/>
      <c r="P60" s="4"/>
      <c r="S60" s="16"/>
      <c r="U60" s="16"/>
    </row>
    <row r="61" spans="2:21">
      <c r="B61" s="17" t="s">
        <v>117</v>
      </c>
      <c r="C61" s="17"/>
      <c r="D61" t="s">
        <v>43</v>
      </c>
      <c r="E61">
        <v>0</v>
      </c>
      <c r="F61">
        <v>0</v>
      </c>
      <c r="N61" s="4"/>
      <c r="P61" s="4"/>
      <c r="S61" s="16"/>
      <c r="U61" s="16"/>
    </row>
    <row r="62" spans="2:21">
      <c r="B62" s="17" t="s">
        <v>122</v>
      </c>
      <c r="C62" s="17"/>
      <c r="D62" t="s">
        <v>63</v>
      </c>
      <c r="E62">
        <v>0</v>
      </c>
      <c r="F62">
        <v>0</v>
      </c>
      <c r="N62" s="4"/>
      <c r="O62">
        <v>1</v>
      </c>
      <c r="P62" s="4"/>
      <c r="S62" s="16"/>
      <c r="U62" s="16"/>
    </row>
    <row r="63" spans="2:21">
      <c r="B63" s="17" t="s">
        <v>133</v>
      </c>
      <c r="C63" s="17"/>
      <c r="D63" t="s">
        <v>229</v>
      </c>
      <c r="E63">
        <v>0</v>
      </c>
      <c r="F63">
        <v>0</v>
      </c>
      <c r="G63">
        <v>1</v>
      </c>
      <c r="M63">
        <v>1</v>
      </c>
      <c r="N63" s="4"/>
      <c r="O63">
        <v>1</v>
      </c>
      <c r="P63" s="4"/>
      <c r="S63" s="16"/>
      <c r="U63" s="16"/>
    </row>
    <row r="64" spans="2:21">
      <c r="B64" s="17" t="s">
        <v>69</v>
      </c>
      <c r="C64" s="17"/>
      <c r="D64" t="s">
        <v>4</v>
      </c>
      <c r="E64" s="2">
        <v>0</v>
      </c>
      <c r="F64" s="2">
        <v>0</v>
      </c>
      <c r="G64" s="2"/>
      <c r="H64" s="2"/>
      <c r="I64" s="2"/>
      <c r="J64" s="2"/>
      <c r="K64" s="2"/>
      <c r="L64" s="2"/>
      <c r="M64" s="2"/>
      <c r="N64" s="4"/>
      <c r="O64" s="2"/>
      <c r="P64" s="4"/>
      <c r="S64" s="16"/>
      <c r="U64" s="16"/>
    </row>
    <row r="65" spans="2:21">
      <c r="B65" s="17" t="s">
        <v>73</v>
      </c>
      <c r="C65" s="17"/>
      <c r="D65" t="s">
        <v>8</v>
      </c>
      <c r="E65">
        <v>0</v>
      </c>
      <c r="F65">
        <v>0</v>
      </c>
      <c r="N65" s="4"/>
      <c r="P65" s="4">
        <v>1</v>
      </c>
      <c r="S65" s="16"/>
      <c r="U65" s="16"/>
    </row>
    <row r="66" spans="2:21">
      <c r="B66" s="17" t="s">
        <v>100</v>
      </c>
      <c r="C66" s="17"/>
      <c r="D66" t="s">
        <v>32</v>
      </c>
      <c r="E66">
        <v>0</v>
      </c>
      <c r="F66">
        <v>0</v>
      </c>
      <c r="N66" s="4"/>
      <c r="P66" s="4"/>
      <c r="S66" s="16"/>
      <c r="U66" s="16"/>
    </row>
    <row r="67" spans="2:21">
      <c r="B67" s="17" t="s">
        <v>84</v>
      </c>
      <c r="C67" s="17"/>
      <c r="D67" t="s">
        <v>18</v>
      </c>
      <c r="E67">
        <v>0</v>
      </c>
      <c r="F67">
        <v>0</v>
      </c>
      <c r="N67" s="4"/>
      <c r="P67" s="4"/>
      <c r="S67" s="16"/>
      <c r="U67" s="16"/>
    </row>
    <row r="68" spans="2:21">
      <c r="B68" s="17" t="s">
        <v>110</v>
      </c>
      <c r="C68" s="17"/>
      <c r="D68" t="s">
        <v>37</v>
      </c>
      <c r="E68">
        <v>1</v>
      </c>
      <c r="F68">
        <v>0</v>
      </c>
      <c r="G68">
        <v>1</v>
      </c>
      <c r="N68" s="4"/>
      <c r="O68">
        <v>1</v>
      </c>
      <c r="P68" s="4"/>
      <c r="S68" s="16"/>
      <c r="U68" s="16"/>
    </row>
    <row r="69" spans="2:21">
      <c r="B69" s="17" t="s">
        <v>70</v>
      </c>
      <c r="C69" s="17"/>
      <c r="D69" t="s">
        <v>5</v>
      </c>
      <c r="E69" s="2">
        <v>0</v>
      </c>
      <c r="F69" s="2">
        <v>0</v>
      </c>
      <c r="G69" s="2"/>
      <c r="H69" s="2"/>
      <c r="I69" s="2"/>
      <c r="J69" s="2"/>
      <c r="K69" s="2"/>
      <c r="L69" s="2"/>
      <c r="M69" s="2"/>
      <c r="N69" s="4"/>
      <c r="O69" s="2">
        <v>1</v>
      </c>
      <c r="P69" s="4"/>
      <c r="S69" s="16"/>
      <c r="U69" s="16"/>
    </row>
    <row r="70" spans="2:21">
      <c r="B70" s="17" t="s">
        <v>138</v>
      </c>
      <c r="C70" s="17"/>
      <c r="D70" t="s">
        <v>58</v>
      </c>
      <c r="E70">
        <v>0</v>
      </c>
      <c r="F70">
        <v>0</v>
      </c>
      <c r="G70">
        <v>1</v>
      </c>
      <c r="H70">
        <v>1</v>
      </c>
      <c r="M70">
        <v>1</v>
      </c>
      <c r="N70" s="4"/>
      <c r="O70">
        <v>1</v>
      </c>
      <c r="P70" s="4"/>
      <c r="S70" s="16"/>
      <c r="U70" s="16"/>
    </row>
    <row r="71" spans="2:21">
      <c r="B71" s="17" t="s">
        <v>147</v>
      </c>
      <c r="C71" s="17"/>
      <c r="D71" t="s">
        <v>179</v>
      </c>
      <c r="E71">
        <v>0</v>
      </c>
      <c r="F71">
        <v>0</v>
      </c>
      <c r="G71">
        <v>1</v>
      </c>
      <c r="H71">
        <v>1</v>
      </c>
      <c r="N71" s="4"/>
      <c r="P71" s="4">
        <v>1</v>
      </c>
      <c r="S71" s="16"/>
      <c r="U71" s="16"/>
    </row>
    <row r="72" spans="2:21">
      <c r="B72" s="17" t="s">
        <v>99</v>
      </c>
      <c r="C72" s="17"/>
      <c r="D72" t="s">
        <v>31</v>
      </c>
      <c r="E72">
        <v>0</v>
      </c>
      <c r="F72">
        <v>0</v>
      </c>
      <c r="N72" s="4"/>
      <c r="O72">
        <v>1</v>
      </c>
      <c r="P72" s="4"/>
      <c r="S72" s="16"/>
      <c r="U72" s="16"/>
    </row>
    <row r="73" spans="2:21">
      <c r="B73" s="17" t="s">
        <v>85</v>
      </c>
      <c r="C73" s="17"/>
      <c r="D73" t="s">
        <v>19</v>
      </c>
      <c r="E73">
        <v>0</v>
      </c>
      <c r="F73">
        <v>0</v>
      </c>
      <c r="N73" s="4"/>
      <c r="P73" s="4"/>
      <c r="S73" s="16"/>
      <c r="U73" s="16"/>
    </row>
    <row r="74" spans="2:21">
      <c r="B74" s="17" t="s">
        <v>128</v>
      </c>
      <c r="C74" s="17"/>
      <c r="D74" t="s">
        <v>50</v>
      </c>
      <c r="E74">
        <v>0</v>
      </c>
      <c r="F74">
        <v>0</v>
      </c>
      <c r="N74" s="4"/>
      <c r="O74">
        <v>1</v>
      </c>
      <c r="P74" s="4"/>
      <c r="S74" s="16"/>
      <c r="U74" s="16"/>
    </row>
    <row r="75" spans="2:21">
      <c r="B75" s="17" t="s">
        <v>161</v>
      </c>
      <c r="C75" s="17"/>
      <c r="D75" t="s">
        <v>230</v>
      </c>
      <c r="E75">
        <v>0</v>
      </c>
      <c r="F75">
        <v>0</v>
      </c>
      <c r="H75">
        <v>1</v>
      </c>
      <c r="N75" s="4"/>
      <c r="P75" s="4">
        <v>1</v>
      </c>
      <c r="S75" s="16"/>
      <c r="U75" s="16"/>
    </row>
    <row r="76" spans="2:21">
      <c r="B76" s="17" t="s">
        <v>76</v>
      </c>
      <c r="C76" s="17"/>
      <c r="D76" t="s">
        <v>11</v>
      </c>
      <c r="E76">
        <v>0</v>
      </c>
      <c r="F76">
        <v>0</v>
      </c>
      <c r="N76" s="4"/>
      <c r="P76" s="4"/>
      <c r="S76" s="16"/>
      <c r="U76" s="16"/>
    </row>
    <row r="77" spans="2:21">
      <c r="B77" s="17" t="s">
        <v>79</v>
      </c>
      <c r="C77" s="17"/>
      <c r="D77" t="s">
        <v>3</v>
      </c>
      <c r="E77">
        <v>0</v>
      </c>
      <c r="F77">
        <v>0</v>
      </c>
      <c r="N77" s="4"/>
      <c r="P77" s="4"/>
      <c r="S77" s="16"/>
      <c r="U77" s="16"/>
    </row>
    <row r="78" spans="2:21">
      <c r="B78" s="17" t="s">
        <v>77</v>
      </c>
      <c r="C78" s="17"/>
      <c r="D78" t="s">
        <v>12</v>
      </c>
      <c r="E78">
        <v>0</v>
      </c>
      <c r="F78">
        <v>0</v>
      </c>
      <c r="H78">
        <v>1</v>
      </c>
      <c r="N78" s="4"/>
      <c r="O78">
        <v>1</v>
      </c>
      <c r="P78" s="4">
        <v>1</v>
      </c>
      <c r="S78" s="16"/>
      <c r="U78" s="16"/>
    </row>
    <row r="79" spans="2:21">
      <c r="B79" s="17" t="s">
        <v>92</v>
      </c>
      <c r="C79" s="17"/>
      <c r="D79" t="s">
        <v>26</v>
      </c>
      <c r="E79">
        <v>0</v>
      </c>
      <c r="F79">
        <v>0</v>
      </c>
      <c r="N79" s="4"/>
      <c r="P79" s="4"/>
      <c r="S79" s="16"/>
      <c r="U79" s="16"/>
    </row>
    <row r="80" spans="2:21">
      <c r="B80" s="17" t="s">
        <v>86</v>
      </c>
      <c r="C80" s="17"/>
      <c r="D80" t="s">
        <v>20</v>
      </c>
      <c r="E80" s="2">
        <v>0</v>
      </c>
      <c r="F80" s="2">
        <v>0</v>
      </c>
      <c r="G80" s="2"/>
      <c r="H80" s="2">
        <v>1</v>
      </c>
      <c r="I80" s="2"/>
      <c r="J80" s="2"/>
      <c r="K80" s="2"/>
      <c r="L80" s="2"/>
      <c r="M80" s="2"/>
      <c r="N80" s="4"/>
      <c r="O80" s="2"/>
      <c r="P80" s="4"/>
      <c r="S80" s="16"/>
      <c r="U80" s="16"/>
    </row>
    <row r="81" spans="1:21">
      <c r="B81" s="17" t="s">
        <v>93</v>
      </c>
      <c r="C81" s="17"/>
      <c r="D81" t="s">
        <v>27</v>
      </c>
      <c r="E81">
        <v>0</v>
      </c>
      <c r="F81">
        <v>0</v>
      </c>
      <c r="N81" s="4"/>
      <c r="O81">
        <v>1</v>
      </c>
      <c r="P81" s="4"/>
      <c r="S81" s="16"/>
      <c r="U81" s="16"/>
    </row>
    <row r="82" spans="1:21">
      <c r="A82" t="s">
        <v>239</v>
      </c>
      <c r="B82" s="17" t="s">
        <v>163</v>
      </c>
      <c r="C82" s="17"/>
      <c r="D82" t="s">
        <v>231</v>
      </c>
      <c r="E82">
        <v>0</v>
      </c>
      <c r="F82">
        <v>0</v>
      </c>
      <c r="N82" s="4"/>
      <c r="P82" s="4"/>
      <c r="S82" s="16"/>
      <c r="U82" s="16"/>
    </row>
    <row r="83" spans="1:21">
      <c r="B83" s="17" t="s">
        <v>155</v>
      </c>
      <c r="C83" s="17"/>
      <c r="D83" t="s">
        <v>154</v>
      </c>
      <c r="E83">
        <v>0</v>
      </c>
      <c r="F83">
        <v>0</v>
      </c>
      <c r="N83" s="4"/>
      <c r="P83" s="4"/>
      <c r="S83" s="16"/>
      <c r="U83" s="16"/>
    </row>
    <row r="84" spans="1:21">
      <c r="B84" s="17" t="s">
        <v>131</v>
      </c>
      <c r="C84" s="17"/>
      <c r="D84" t="s">
        <v>53</v>
      </c>
      <c r="E84">
        <v>0</v>
      </c>
      <c r="F84">
        <v>0</v>
      </c>
      <c r="M84">
        <v>1</v>
      </c>
      <c r="N84" s="4"/>
      <c r="O84">
        <v>1</v>
      </c>
      <c r="P84" s="4"/>
      <c r="S84" s="16"/>
      <c r="U84" s="16"/>
    </row>
    <row r="85" spans="1:21">
      <c r="B85" s="17" t="s">
        <v>96</v>
      </c>
      <c r="C85" s="17"/>
      <c r="D85" t="s">
        <v>29</v>
      </c>
      <c r="E85">
        <v>0</v>
      </c>
      <c r="F85">
        <v>0</v>
      </c>
      <c r="H85">
        <v>1</v>
      </c>
      <c r="N85" s="4"/>
      <c r="O85">
        <v>1</v>
      </c>
      <c r="P85" s="4">
        <v>1</v>
      </c>
      <c r="S85" s="16"/>
      <c r="U85" s="16"/>
    </row>
    <row r="86" spans="1:21">
      <c r="B86" s="17" t="s">
        <v>162</v>
      </c>
      <c r="C86" s="17"/>
      <c r="D86" t="s">
        <v>232</v>
      </c>
      <c r="E86">
        <v>0</v>
      </c>
      <c r="F86">
        <v>0</v>
      </c>
      <c r="N86" s="4"/>
      <c r="P86" s="4"/>
      <c r="S86" s="16"/>
      <c r="U86" s="16"/>
    </row>
    <row r="87" spans="1:21">
      <c r="B87" s="17" t="s">
        <v>152</v>
      </c>
      <c r="C87" s="17"/>
      <c r="D87" t="s">
        <v>153</v>
      </c>
      <c r="E87">
        <v>0</v>
      </c>
      <c r="F87">
        <v>0</v>
      </c>
      <c r="M87">
        <v>1</v>
      </c>
      <c r="N87" s="4"/>
      <c r="P87" s="4"/>
      <c r="S87" s="16"/>
      <c r="U87" s="16"/>
    </row>
    <row r="88" spans="1:21">
      <c r="B88" s="17" t="s">
        <v>118</v>
      </c>
      <c r="C88" s="17"/>
      <c r="D88" t="s">
        <v>44</v>
      </c>
      <c r="E88">
        <v>0</v>
      </c>
      <c r="F88">
        <v>0</v>
      </c>
      <c r="G88">
        <v>1</v>
      </c>
      <c r="H88">
        <v>1</v>
      </c>
      <c r="M88">
        <v>1</v>
      </c>
      <c r="N88" s="4"/>
      <c r="O88">
        <v>1</v>
      </c>
      <c r="P88" s="4"/>
      <c r="S88" s="16"/>
      <c r="U88" s="16"/>
    </row>
    <row r="89" spans="1:21">
      <c r="B89" s="17" t="s">
        <v>169</v>
      </c>
      <c r="C89" s="17"/>
      <c r="D89" t="s">
        <v>170</v>
      </c>
      <c r="E89">
        <v>0</v>
      </c>
      <c r="F89">
        <v>0</v>
      </c>
      <c r="M89">
        <v>1</v>
      </c>
      <c r="N89" s="4">
        <v>1</v>
      </c>
      <c r="O89">
        <v>1</v>
      </c>
      <c r="P89" s="4">
        <v>1</v>
      </c>
      <c r="S89" s="16"/>
      <c r="U89" s="16"/>
    </row>
    <row r="90" spans="1:21">
      <c r="A90" t="s">
        <v>240</v>
      </c>
      <c r="B90" s="17" t="s">
        <v>156</v>
      </c>
      <c r="C90" s="17"/>
      <c r="D90" t="s">
        <v>157</v>
      </c>
      <c r="E90">
        <v>0</v>
      </c>
      <c r="F90">
        <v>0</v>
      </c>
      <c r="N90" s="4"/>
      <c r="P90" s="4"/>
      <c r="S90" s="16"/>
      <c r="U90" s="16"/>
    </row>
    <row r="91" spans="1:21">
      <c r="B91" s="17" t="s">
        <v>139</v>
      </c>
      <c r="C91" s="17"/>
      <c r="D91" t="s">
        <v>59</v>
      </c>
      <c r="E91">
        <v>0</v>
      </c>
      <c r="F91">
        <v>0</v>
      </c>
      <c r="N91" s="4"/>
      <c r="O91">
        <v>1</v>
      </c>
      <c r="P91" s="4"/>
      <c r="S91" s="16"/>
      <c r="U91" s="16"/>
    </row>
    <row r="92" spans="1:21">
      <c r="B92" s="17" t="s">
        <v>151</v>
      </c>
      <c r="C92" s="17"/>
      <c r="D92" t="s">
        <v>233</v>
      </c>
      <c r="E92">
        <v>0</v>
      </c>
      <c r="F92">
        <v>0</v>
      </c>
      <c r="N92" s="4"/>
      <c r="O92">
        <v>1</v>
      </c>
      <c r="P92" s="4"/>
      <c r="S92" s="16"/>
      <c r="U92" s="16"/>
    </row>
    <row r="93" spans="1:21">
      <c r="B93" s="17" t="s">
        <v>71</v>
      </c>
      <c r="C93" s="17"/>
      <c r="D93" t="s">
        <v>6</v>
      </c>
      <c r="E93">
        <v>0</v>
      </c>
      <c r="F93">
        <v>0</v>
      </c>
      <c r="N93" s="4"/>
      <c r="P93" s="4"/>
      <c r="S93" s="16"/>
      <c r="U93" s="16"/>
    </row>
    <row r="94" spans="1:21">
      <c r="B94" s="17" t="s">
        <v>129</v>
      </c>
      <c r="C94" s="17"/>
      <c r="D94" t="s">
        <v>51</v>
      </c>
      <c r="E94">
        <v>0</v>
      </c>
      <c r="F94">
        <v>0</v>
      </c>
      <c r="M94">
        <v>1</v>
      </c>
      <c r="N94" s="4"/>
      <c r="O94">
        <v>1</v>
      </c>
      <c r="P94" s="4">
        <v>1</v>
      </c>
      <c r="S94" s="16"/>
      <c r="U94" s="16"/>
    </row>
    <row r="95" spans="1:21">
      <c r="B95" s="17" t="s">
        <v>87</v>
      </c>
      <c r="C95" s="17"/>
      <c r="D95" t="s">
        <v>21</v>
      </c>
      <c r="E95" s="2">
        <v>1</v>
      </c>
      <c r="F95" s="2">
        <v>0</v>
      </c>
      <c r="G95" s="2"/>
      <c r="H95" s="2"/>
      <c r="I95" s="2"/>
      <c r="J95" s="2"/>
      <c r="K95" s="2"/>
      <c r="L95" s="2"/>
      <c r="M95" s="2"/>
      <c r="N95" s="4"/>
      <c r="O95" s="2">
        <v>1</v>
      </c>
      <c r="P95" s="4"/>
      <c r="S95" s="16"/>
      <c r="U95" s="16"/>
    </row>
    <row r="96" spans="1:21">
      <c r="B96" s="17" t="s">
        <v>119</v>
      </c>
      <c r="C96" s="17"/>
      <c r="D96" t="s">
        <v>45</v>
      </c>
      <c r="E96">
        <v>1</v>
      </c>
      <c r="F96">
        <v>0</v>
      </c>
      <c r="H96">
        <v>1</v>
      </c>
      <c r="N96" s="4"/>
      <c r="O96">
        <v>1</v>
      </c>
      <c r="P96" s="4">
        <v>1</v>
      </c>
      <c r="S96" s="16"/>
      <c r="U96" s="16"/>
    </row>
    <row r="97" spans="1:21">
      <c r="B97" s="17" t="s">
        <v>112</v>
      </c>
      <c r="C97" s="17"/>
      <c r="D97" t="s">
        <v>39</v>
      </c>
      <c r="E97">
        <v>0</v>
      </c>
      <c r="F97">
        <v>0</v>
      </c>
      <c r="G97">
        <v>1</v>
      </c>
      <c r="H97">
        <v>1</v>
      </c>
      <c r="N97" s="4"/>
      <c r="O97">
        <v>1</v>
      </c>
      <c r="P97" s="4"/>
      <c r="S97" s="16"/>
      <c r="U97" s="16"/>
    </row>
    <row r="98" spans="1:21">
      <c r="A98" t="s">
        <v>239</v>
      </c>
      <c r="B98" s="17" t="s">
        <v>165</v>
      </c>
      <c r="C98" s="17"/>
      <c r="D98" t="s">
        <v>166</v>
      </c>
      <c r="E98">
        <v>0</v>
      </c>
      <c r="F98">
        <v>0</v>
      </c>
      <c r="N98" s="4"/>
      <c r="O98">
        <v>1</v>
      </c>
      <c r="P98" s="4"/>
      <c r="S98" s="16"/>
      <c r="U98" s="16"/>
    </row>
    <row r="99" spans="1:21">
      <c r="B99" s="17" t="s">
        <v>120</v>
      </c>
      <c r="C99" s="17"/>
      <c r="D99" t="s">
        <v>46</v>
      </c>
      <c r="E99">
        <v>0</v>
      </c>
      <c r="F99">
        <v>0</v>
      </c>
      <c r="G99">
        <v>1</v>
      </c>
      <c r="H99">
        <v>1</v>
      </c>
      <c r="N99" s="4"/>
      <c r="O99">
        <v>1</v>
      </c>
      <c r="P99" s="4"/>
      <c r="S99" s="16"/>
      <c r="U99" s="16"/>
    </row>
    <row r="100" spans="1:21">
      <c r="B100" s="17" t="s">
        <v>81</v>
      </c>
      <c r="C100" s="17"/>
      <c r="D100" t="s">
        <v>15</v>
      </c>
      <c r="E100">
        <v>0</v>
      </c>
      <c r="F100">
        <v>0</v>
      </c>
      <c r="G100">
        <v>1</v>
      </c>
      <c r="N100" s="4">
        <v>1</v>
      </c>
      <c r="P100" s="4"/>
      <c r="S100" s="16"/>
      <c r="U100" s="16"/>
    </row>
    <row r="101" spans="1:21">
      <c r="B101" s="17" t="s">
        <v>121</v>
      </c>
      <c r="C101" s="17"/>
      <c r="D101" t="s">
        <v>62</v>
      </c>
      <c r="E101">
        <v>0</v>
      </c>
      <c r="F101">
        <v>0</v>
      </c>
      <c r="N101" s="4"/>
      <c r="O101">
        <v>1</v>
      </c>
      <c r="P101" s="4"/>
      <c r="S101" s="16"/>
      <c r="U101" s="16"/>
    </row>
    <row r="102" spans="1:21">
      <c r="B102" s="17" t="s">
        <v>111</v>
      </c>
      <c r="C102" s="17"/>
      <c r="D102" t="s">
        <v>38</v>
      </c>
      <c r="E102">
        <v>0</v>
      </c>
      <c r="F102">
        <v>0</v>
      </c>
      <c r="M102">
        <v>1</v>
      </c>
      <c r="N102" s="4"/>
      <c r="O102">
        <v>1</v>
      </c>
      <c r="P102" s="4"/>
      <c r="S102" s="16"/>
      <c r="U102" s="16"/>
    </row>
    <row r="103" spans="1:21">
      <c r="B103" s="17" t="s">
        <v>108</v>
      </c>
      <c r="C103" s="17"/>
      <c r="D103" t="s">
        <v>65</v>
      </c>
      <c r="E103">
        <v>0</v>
      </c>
      <c r="F103">
        <v>0</v>
      </c>
      <c r="N103" s="4"/>
      <c r="O103">
        <v>1</v>
      </c>
      <c r="P103" s="4"/>
      <c r="S103" s="16"/>
      <c r="U103" s="16"/>
    </row>
    <row r="104" spans="1:21">
      <c r="B104" s="17" t="s">
        <v>124</v>
      </c>
      <c r="C104" s="17"/>
      <c r="D104" t="s">
        <v>47</v>
      </c>
      <c r="E104">
        <v>0</v>
      </c>
      <c r="F104">
        <v>0</v>
      </c>
      <c r="G104">
        <v>1</v>
      </c>
      <c r="N104" s="4"/>
      <c r="O104">
        <v>1</v>
      </c>
      <c r="P104" s="4"/>
      <c r="S104" s="16"/>
      <c r="U104" s="16"/>
    </row>
    <row r="105" spans="1:21">
      <c r="B105" s="17" t="s">
        <v>148</v>
      </c>
      <c r="C105" s="17"/>
      <c r="D105" t="s">
        <v>234</v>
      </c>
      <c r="E105">
        <v>0</v>
      </c>
      <c r="F105">
        <v>0</v>
      </c>
      <c r="N105" s="4"/>
      <c r="P105" s="4"/>
      <c r="S105" s="16"/>
      <c r="U105" s="16"/>
    </row>
    <row r="106" spans="1:21">
      <c r="B106" s="19"/>
      <c r="C106" s="19"/>
      <c r="D106" s="18"/>
      <c r="N106" s="4"/>
      <c r="P106" s="4"/>
      <c r="S106" s="16"/>
      <c r="U106" s="16"/>
    </row>
    <row r="107" spans="1:21">
      <c r="D107" t="s">
        <v>68</v>
      </c>
      <c r="E107">
        <f t="shared" ref="E107:P107" si="0">SUM(E6:E106)</f>
        <v>24</v>
      </c>
      <c r="F107">
        <f t="shared" si="0"/>
        <v>28</v>
      </c>
      <c r="G107">
        <f t="shared" si="0"/>
        <v>32</v>
      </c>
      <c r="H107">
        <f t="shared" si="0"/>
        <v>29</v>
      </c>
      <c r="I107">
        <f t="shared" si="0"/>
        <v>30</v>
      </c>
      <c r="J107">
        <f t="shared" si="0"/>
        <v>24</v>
      </c>
      <c r="K107">
        <f t="shared" si="0"/>
        <v>13</v>
      </c>
      <c r="L107">
        <f t="shared" si="0"/>
        <v>6</v>
      </c>
      <c r="M107">
        <f t="shared" si="0"/>
        <v>36</v>
      </c>
      <c r="N107">
        <f t="shared" si="0"/>
        <v>15</v>
      </c>
      <c r="O107">
        <f t="shared" si="0"/>
        <v>67</v>
      </c>
      <c r="P107">
        <f t="shared" si="0"/>
        <v>19</v>
      </c>
    </row>
  </sheetData>
  <mergeCells count="6">
    <mergeCell ref="O2:P2"/>
    <mergeCell ref="E2:F2"/>
    <mergeCell ref="G2:H2"/>
    <mergeCell ref="I2:J2"/>
    <mergeCell ref="K2:L2"/>
    <mergeCell ref="M2:N2"/>
  </mergeCells>
  <hyperlinks>
    <hyperlink ref="B6" r:id="rId1"/>
    <hyperlink ref="B7" r:id="rId2"/>
    <hyperlink ref="B8" r:id="rId3"/>
    <hyperlink ref="B9" r:id="rId4"/>
    <hyperlink ref="B10" r:id="rId5"/>
    <hyperlink ref="B11" r:id="rId6"/>
    <hyperlink ref="B12" r:id="rId7"/>
    <hyperlink ref="B13" r:id="rId8"/>
    <hyperlink ref="B14" r:id="rId9"/>
    <hyperlink ref="B15" r:id="rId10"/>
    <hyperlink ref="B16" r:id="rId11"/>
    <hyperlink ref="B17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25" r:id="rId20"/>
    <hyperlink ref="B26" r:id="rId21"/>
    <hyperlink ref="B27" r:id="rId22"/>
    <hyperlink ref="B28" r:id="rId23"/>
    <hyperlink ref="B29" r:id="rId24"/>
    <hyperlink ref="B30" r:id="rId25"/>
    <hyperlink ref="B31" r:id="rId26"/>
    <hyperlink ref="B32" r:id="rId27"/>
    <hyperlink ref="B33" r:id="rId28"/>
    <hyperlink ref="B34" r:id="rId29"/>
    <hyperlink ref="B35" r:id="rId30"/>
    <hyperlink ref="B36" r:id="rId31"/>
    <hyperlink ref="B37" r:id="rId32"/>
    <hyperlink ref="B38" r:id="rId33"/>
    <hyperlink ref="B39" r:id="rId34"/>
    <hyperlink ref="B40" r:id="rId35"/>
    <hyperlink ref="B41" r:id="rId36"/>
    <hyperlink ref="B42" r:id="rId37"/>
    <hyperlink ref="B43" r:id="rId38"/>
    <hyperlink ref="B44" r:id="rId39"/>
    <hyperlink ref="B45" r:id="rId40"/>
    <hyperlink ref="B46" r:id="rId41"/>
    <hyperlink ref="B47" r:id="rId42"/>
    <hyperlink ref="B48" r:id="rId43"/>
    <hyperlink ref="B49" r:id="rId44"/>
    <hyperlink ref="B50" r:id="rId45"/>
    <hyperlink ref="B51" r:id="rId46"/>
    <hyperlink ref="B52" r:id="rId47"/>
    <hyperlink ref="B53" r:id="rId48"/>
    <hyperlink ref="B54" r:id="rId49"/>
    <hyperlink ref="B55" r:id="rId50"/>
    <hyperlink ref="B56" r:id="rId51"/>
    <hyperlink ref="B57" r:id="rId52"/>
    <hyperlink ref="B58" r:id="rId53"/>
    <hyperlink ref="B59" r:id="rId54"/>
    <hyperlink ref="B60" r:id="rId55"/>
    <hyperlink ref="B61" r:id="rId56"/>
    <hyperlink ref="B62" r:id="rId57"/>
    <hyperlink ref="B63" r:id="rId58"/>
    <hyperlink ref="B64" r:id="rId59"/>
    <hyperlink ref="B65" r:id="rId60"/>
    <hyperlink ref="B66" r:id="rId61"/>
    <hyperlink ref="B67" r:id="rId62"/>
    <hyperlink ref="B68" r:id="rId63"/>
    <hyperlink ref="B69" r:id="rId64"/>
    <hyperlink ref="B70" r:id="rId65"/>
    <hyperlink ref="B71" r:id="rId66"/>
    <hyperlink ref="B72" r:id="rId67"/>
    <hyperlink ref="B73" r:id="rId68"/>
    <hyperlink ref="B74" r:id="rId69"/>
    <hyperlink ref="B75" r:id="rId70"/>
    <hyperlink ref="B76" r:id="rId71"/>
    <hyperlink ref="B77" r:id="rId72"/>
    <hyperlink ref="B78" r:id="rId73"/>
    <hyperlink ref="B79" r:id="rId74"/>
    <hyperlink ref="B80" r:id="rId75"/>
    <hyperlink ref="B81" r:id="rId76"/>
    <hyperlink ref="B82" r:id="rId77"/>
    <hyperlink ref="B83" r:id="rId78"/>
    <hyperlink ref="B84" r:id="rId79"/>
    <hyperlink ref="B85" r:id="rId80"/>
    <hyperlink ref="B86" r:id="rId81"/>
    <hyperlink ref="B87" r:id="rId82"/>
    <hyperlink ref="B88" r:id="rId83"/>
    <hyperlink ref="B89" r:id="rId84"/>
    <hyperlink ref="B90" r:id="rId85"/>
    <hyperlink ref="B91" r:id="rId86"/>
    <hyperlink ref="B92" r:id="rId87"/>
    <hyperlink ref="B93" r:id="rId88"/>
    <hyperlink ref="B94" r:id="rId89"/>
    <hyperlink ref="B95" r:id="rId90"/>
    <hyperlink ref="B96" r:id="rId91"/>
    <hyperlink ref="B97" r:id="rId92"/>
    <hyperlink ref="B98" r:id="rId93"/>
    <hyperlink ref="B99" r:id="rId94"/>
    <hyperlink ref="B100" r:id="rId95"/>
    <hyperlink ref="B101" r:id="rId96"/>
    <hyperlink ref="B102" r:id="rId97"/>
    <hyperlink ref="B103" r:id="rId98"/>
    <hyperlink ref="B104" r:id="rId99"/>
    <hyperlink ref="B105" r:id="rId100"/>
    <hyperlink ref="D6" r:id="rId101"/>
  </hyperlinks>
  <pageMargins left="0.75" right="0.75" top="1" bottom="1" header="0.5" footer="0.5"/>
  <pageSetup paperSize="9" orientation="portrait" horizontalDpi="4294967292" verticalDpi="4294967292"/>
  <tableParts count="1">
    <tablePart r:id="rId10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Yu</dc:creator>
  <cp:lastModifiedBy>Josh Titlow</cp:lastModifiedBy>
  <cp:revision>162</cp:revision>
  <cp:lastPrinted>2016-02-28T00:11:35Z</cp:lastPrinted>
  <dcterms:created xsi:type="dcterms:W3CDTF">2016-02-05T16:46:52Z</dcterms:created>
  <dcterms:modified xsi:type="dcterms:W3CDTF">2016-04-22T06:28:04Z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